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735" tabRatio="825" activeTab="1"/>
  </bookViews>
  <sheets>
    <sheet name="Медицинское оборудование" sheetId="1" r:id="rId1"/>
    <sheet name="Реаб оборудование+оргтехника " sheetId="8" r:id="rId2"/>
    <sheet name="Обучение специалистов" sheetId="3" r:id="rId3"/>
    <sheet name="Информатизация" sheetId="4" r:id="rId4"/>
    <sheet name="Таблица деньги все" sheetId="6" r:id="rId5"/>
  </sheets>
  <definedNames>
    <definedName name="_xlnm.Print_Area" localSheetId="3">Информатизация!$A$1:$I$8</definedName>
    <definedName name="_xlnm.Print_Area" localSheetId="0">'Медицинское оборудование'!$A$1:$Q$17</definedName>
    <definedName name="_xlnm.Print_Area" localSheetId="2">'Обучение специалистов'!$A$1:$K$14</definedName>
    <definedName name="_xlnm.Print_Area" localSheetId="4">'Таблица деньги все'!$A$1:$AA$7</definedName>
  </definedNames>
  <calcPr calcId="152511" refMode="R1C1"/>
</workbook>
</file>

<file path=xl/calcChain.xml><?xml version="1.0" encoding="utf-8"?>
<calcChain xmlns="http://schemas.openxmlformats.org/spreadsheetml/2006/main">
  <c r="K7" i="3" l="1"/>
  <c r="D11" i="3" l="1"/>
  <c r="E11" i="3"/>
  <c r="F11" i="3"/>
  <c r="G11" i="3"/>
  <c r="H11" i="3"/>
  <c r="I11" i="3"/>
  <c r="J11" i="3"/>
  <c r="K11" i="3"/>
  <c r="C11" i="3"/>
  <c r="S5" i="6" s="1"/>
  <c r="R5" i="6" s="1"/>
  <c r="D43" i="8"/>
  <c r="E43" i="8"/>
  <c r="N5" i="6" s="1"/>
  <c r="M5" i="6" s="1"/>
  <c r="F43" i="8"/>
  <c r="G43" i="8"/>
  <c r="H43" i="8"/>
  <c r="I43" i="8"/>
  <c r="J43" i="8"/>
  <c r="C43" i="8"/>
  <c r="I5" i="6" s="1"/>
  <c r="H5" i="6" s="1"/>
  <c r="H16" i="1" l="1"/>
  <c r="I16" i="1" s="1"/>
  <c r="D5" i="6" l="1"/>
  <c r="C5" i="6" l="1"/>
</calcChain>
</file>

<file path=xl/sharedStrings.xml><?xml version="1.0" encoding="utf-8"?>
<sst xmlns="http://schemas.openxmlformats.org/spreadsheetml/2006/main" count="388" uniqueCount="161">
  <si>
    <t>Название субъекта Российской Федерации</t>
  </si>
  <si>
    <t>Имеющееся в организации медицинское оборудование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</si>
  <si>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</si>
  <si>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>количество, шт.</t>
  </si>
  <si>
    <t xml:space="preserve">название медицинского оборудования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</si>
  <si>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</si>
  <si>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</si>
  <si>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</si>
  <si>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Общая информация об организации, которую планируется оснащать медицинским оборудованием</t>
  </si>
  <si>
    <t>полное название организации</t>
  </si>
  <si>
    <t>направление реабилитации и абилитации инвалидов*, реализуемое в организации</t>
  </si>
  <si>
    <t>источники финансирования организации на осуществление медицинской реабилитации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</si>
  <si>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</si>
  <si>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>средняя стоимость единицы планируемого к приобретению медицинского оборудования, тыс. руб.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</si>
  <si>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вид деятельности (при наличии лицензии)</t>
    </r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</si>
  <si>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</si>
  <si>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</si>
  <si>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</si>
  <si>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</si>
  <si>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</si>
  <si>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</si>
  <si>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</si>
  <si>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</si>
  <si>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</si>
  <si>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</si>
  <si>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</si>
  <si>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</si>
  <si>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</si>
  <si>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</si>
  <si>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</si>
  <si>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</si>
  <si>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</si>
  <si>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</si>
  <si>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</si>
  <si>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</si>
  <si>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</si>
  <si>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средств, запланированных на приобретение медицинского оборудования</t>
  </si>
  <si>
    <t>объем средств бюджета субъекта Российской Федерации, тыс. руб.</t>
  </si>
  <si>
    <t>Объем средств, запланирвоанных на проведение мероприятий по обучению специалистов</t>
  </si>
  <si>
    <t>Примечание: информация о финансовом обеспечении мероприятий указывается в соответствии с проектом региональной программы в пределах рассчитанной Минтрудом России субсидии из федерального бюджета (письмо Минтруда России от 18.09.2018 № 13-5/10/В-7120).</t>
  </si>
  <si>
    <t>объем средств субсидии из федерального бюджета, тыс. руб.</t>
  </si>
  <si>
    <t>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</si>
  <si>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общий объем средств,        тыс. руб.</t>
  </si>
  <si>
    <t>доля средств субсидии из федерального бюджета от общего объема средств, %</t>
  </si>
  <si>
    <t>доля средств бюджета субъекта Российской Федерации от общего объема средств, %</t>
  </si>
  <si>
    <t>Объем средств, запланированных на приобретение реабилитационного оборудования</t>
  </si>
  <si>
    <t>Объем средств, запланированных на приобретение компьютерной техники, оргтехники и программного обеспечения</t>
  </si>
  <si>
    <t>Объем средств, запланированных на создание, эксплуатацию, развитие (доработку) информационной системы субъекта Российской Федерации</t>
  </si>
  <si>
    <t xml:space="preserve">Общий объем средств субсидии из федерального бюджета, запланированных на приобретение оборудования, тыс. руб. </t>
  </si>
  <si>
    <t>Доля средств субсидии из федерального бюджета, запланированных на приобретение оборудования, от общего объема субсидии,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</si>
  <si>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</si>
  <si>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субсидии, %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</si>
  <si>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</si>
  <si>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</si>
  <si>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</si>
  <si>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число специалистов, которых планируется обучать, чел.**</t>
  </si>
  <si>
    <t xml:space="preserve">Общий объем средств субсидии из федерального бюджета, запланированных на проведение мероприятий по обучению специалистов,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</si>
  <si>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субсидии из федерального бюджета, %</t>
  </si>
  <si>
    <t>доля средств субсидии из федерального бюджета, запланированных на приобретение медицинского оборудования, от общего объема субсидии из федерального бюджета, %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</si>
  <si>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</si>
  <si>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</si>
  <si>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</si>
  <si>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</si>
  <si>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стоимость обучения</t>
  </si>
  <si>
    <t>запланированные средства субсидии из федерального бюджета на мероприятие по обучению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</si>
  <si>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</si>
  <si>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общий объем средств субсидии из федерального бюджета, запланированных на приобретение медицинского оборудования, тыс. руб.</t>
  </si>
  <si>
    <t>план по приобретению (название, количество)**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</si>
  <si>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</si>
  <si>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</si>
  <si>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</si>
  <si>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субсидии из федерального бюджета, %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</si>
  <si>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</si>
  <si>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</si>
  <si>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</si>
  <si>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</si>
  <si>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Медицинское оборудование, которое планируется приобрести в организацию за счет средств субсидии из федерального бюджета</t>
  </si>
  <si>
    <t>Республика Бурятия</t>
  </si>
  <si>
    <t>реабилитация после перенесенных травм и заболеваний ортопедо-травматологической и неврологической патологией</t>
  </si>
  <si>
    <t>нарушение двигательных функций</t>
  </si>
  <si>
    <t>амбулаторно, стационар</t>
  </si>
  <si>
    <t>есть</t>
  </si>
  <si>
    <t>Объем рассчитанной Минтрудом России в 2020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</si>
  <si>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Мероприятие 1. Профессиональная переподготовка и повышение квалификации специалистов</t>
  </si>
  <si>
    <t>специалисты по АФК</t>
  </si>
  <si>
    <t>Курсы повышения квалификации «Адаптивная физическая культура и спорт»</t>
  </si>
  <si>
    <t>78 час.</t>
  </si>
  <si>
    <t>Профессиональная переподготовка и повышение квалификации специалистов</t>
  </si>
  <si>
    <t>2 чел.</t>
  </si>
  <si>
    <t>36 часов</t>
  </si>
  <si>
    <t>Тематическое усовершенствование</t>
  </si>
  <si>
    <t>Двигательная реабилитация детей инвалидов</t>
  </si>
  <si>
    <t>Здравоохранение</t>
  </si>
  <si>
    <t xml:space="preserve">Республика Бурятия </t>
  </si>
  <si>
    <t>Автономное учреждение Республики Бурятия "Республиканская спортивно-адаптивная школа"</t>
  </si>
  <si>
    <t>нет</t>
  </si>
  <si>
    <t xml:space="preserve">нет </t>
  </si>
  <si>
    <t>РБ</t>
  </si>
  <si>
    <t>Функциональная кровать</t>
  </si>
  <si>
    <t>Спортивное оборудование и инвентарь универсального назначения 1 комлект</t>
  </si>
  <si>
    <t>Социальная защита</t>
  </si>
  <si>
    <t>Курсы профессиональной  переподготовки</t>
  </si>
  <si>
    <t>Жилой модуль "Кухня" с кухонной мебелью, адаптированной к потрбеностям инвалидов и ассистивными устройствами</t>
  </si>
  <si>
    <t>Жилой модуль "Спальня"</t>
  </si>
  <si>
    <t>Тренажеры для укрепления мышц бедра и голени 2 шт.</t>
  </si>
  <si>
    <t>Тренажеры для укрепления позвоночника 2 шт.</t>
  </si>
  <si>
    <t>Курсы профессиональной  переподготовки «Олигофренопедагогика", "Сурдоперводчик", "Тифлопедагог", "Логопед", "Психолог"</t>
  </si>
  <si>
    <t>Педагогические работники</t>
  </si>
  <si>
    <t>520 час.</t>
  </si>
  <si>
    <t>Курсы повышения квалификации «Реализация АООП», "психолого-педагогическое сопровождение детей с ОВЗ".</t>
  </si>
  <si>
    <t>36 час.</t>
  </si>
  <si>
    <t>интерактивный пол в корпусе, готовый к работе, 1 шт.</t>
  </si>
  <si>
    <t>тоннель для подлезания угловой, 8 секций, 1 шт.</t>
  </si>
  <si>
    <t>Вспомогательные средства для обучения музыкальному искусству, 3 комплекта</t>
  </si>
  <si>
    <t>Компьютеры, вспомогательные и альтернативные принадлежности для компьютеров, 1 комплект</t>
  </si>
  <si>
    <t>Программные средства специальные для мультимедийного представления, 1 шт.</t>
  </si>
  <si>
    <t>Вспомогательные средства для обучения музыкальному искусству,  1 шт.</t>
  </si>
  <si>
    <t>Компьютеры, вспомогательные и альтернативные принадлежности для компьютеров,  1 шт.</t>
  </si>
  <si>
    <t>Программные средства специальные для мультимедийного представления - 1 шт.</t>
  </si>
  <si>
    <t>ГАУЗ «Городская поликлиника №2»</t>
  </si>
  <si>
    <t>Инверсионная ванна для сухой инверсии Медсим</t>
  </si>
  <si>
    <t>Объем рассчитанной Минтрудом России в 2021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</si>
  <si>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Тренажер с регулируемыми ступеньками</t>
  </si>
  <si>
    <t>ГАУЗ «Гусиноозерская ЦРБ»</t>
  </si>
  <si>
    <t>Прикроватные столики</t>
  </si>
  <si>
    <t>Ортез для коленного сустава, в том числе детский</t>
  </si>
  <si>
    <t>Ортез для коленного сустава Тутер для полной фиксации, в том числе детский</t>
  </si>
  <si>
    <t>Ортез коленный, дозирующий объем движений</t>
  </si>
  <si>
    <t>Ортез коленный длинный, с регулятором объема движений</t>
  </si>
  <si>
    <t>Ортез для кисти, в том числе детский</t>
  </si>
  <si>
    <t>Ортез для голеностопного сустава, в том числе детский</t>
  </si>
  <si>
    <t>Аппарат для механотерапии верхних конечностей</t>
  </si>
  <si>
    <t>Компьютер - 1 шт. (приложение №3 пункт V)</t>
  </si>
  <si>
    <t>Ноутбук Acer - 2 шт. (приложение №3 пункт V)</t>
  </si>
  <si>
    <t>Кресло-коляска активного типа OTTO BOCK «Вояжер»  - 1 шт.</t>
  </si>
  <si>
    <t>Реабилитационный тренажер гребной Lexco EZC-RL- 1 шт.</t>
  </si>
  <si>
    <t>Кушетка массажная US-MedicaPanda складная - 1 шт.</t>
  </si>
  <si>
    <t>Реабилитационный тренажер жим от груди/гребля Lexco EZP-CS - 1шт.</t>
  </si>
  <si>
    <t>Инверсионный стол Z-UP 2S WHITE - 1 шт.</t>
  </si>
  <si>
    <t>Мото Актив-Пассив - тренажер для разработки верхних и нижних конечностей - 1шт.</t>
  </si>
  <si>
    <t>Автономное учреждение социального обслуживания Республики Бурятия "Бабушкинский ПНИ"</t>
  </si>
  <si>
    <t>Автономное учреждение социального обслуживания Республики Бурятия "Баргузинский ПНИ"</t>
  </si>
  <si>
    <t>Автономное учреждение социального обслуживания Республики Бурятия "Кяхтинский ПНИ"</t>
  </si>
  <si>
    <t>Эллиптический тренажер - 1 шт.</t>
  </si>
  <si>
    <t>Передвижной подвес для вертикализации 2551 1 шт.</t>
  </si>
  <si>
    <t>Лазерное МФУ Canon i-SENSYS MF446x 1 шт.</t>
  </si>
  <si>
    <t>Принтер струйный Epson Stylus L805 1 шт.</t>
  </si>
  <si>
    <t>10 чел.</t>
  </si>
  <si>
    <t>8 чел.</t>
  </si>
  <si>
    <t>20 чел.</t>
  </si>
  <si>
    <t>Автономное учреждение социального обслуживания Республики Бурятия "Мухоршибирский ПНИ"</t>
  </si>
  <si>
    <t>Государственное бюджетное общеобразовательное учреждение "Эгитуйская специальная (коррекционная) общеобразовательная школа-интернат"</t>
  </si>
  <si>
    <t>Государственное бюджетное общеобразовательное учреждение "Закаменская специальная (коррекционная) общеобразовательная школа-интернат"</t>
  </si>
  <si>
    <t>Государственное бюджетное общеобразовательное учреждение "Турунтаевская специальная (коррекционная) общеобразовательная школа-интернат"</t>
  </si>
  <si>
    <t>Государственное бюджетное общеобразовательное учреждение "Селенгинская специальная (коррекционная) общеобразовательная школа-интернат"</t>
  </si>
  <si>
    <t>Жилой модуль "Кухня" с кухонной мебелью, адаптированной к потрбеностям инвалидов и ассистивными устройствами 1 шт.</t>
  </si>
  <si>
    <t>Жилой модуль "Спальня" 1 шт.</t>
  </si>
  <si>
    <t>Жилой модуль "Санитарная комната" с мебелью, адаптированной к потребностям инвалидов и ассистивными устройствами 1 шт.</t>
  </si>
  <si>
    <t>велотренажеры - 5 шт.</t>
  </si>
  <si>
    <t>Компьютеры, вспомогательные и альтернативные принадлежности для компьютеров - 1 шт.</t>
  </si>
  <si>
    <t>Вспомогательные средства, записывающие, воспроизводящие и отображающие звуко- и видеоинформацию - 1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</si>
</sst>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13" fillId="0" borderId="1" xfId="0" applyNumberFormat="1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wrapText="1"/>
    </xf>
    <xf numFmtId="9" fontId="9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Fill="1" applyBorder="1" applyAlignment="1">
      <alignment horizontal="left" vertical="top" wrapText="1"/>
    </xf>
    <xf numFmtId="0" fontId="6" fillId="0" borderId="8" xfId="0" applyFont="1" applyBorder="1"/>
    <xf numFmtId="4" fontId="6" fillId="0" borderId="8" xfId="0" applyNumberFormat="1" applyFont="1" applyBorder="1"/>
    <xf numFmtId="164" fontId="11" fillId="0" borderId="8" xfId="0" applyNumberFormat="1" applyFont="1" applyFill="1" applyBorder="1" applyAlignment="1">
      <alignment horizontal="left" wrapText="1"/>
    </xf>
    <xf numFmtId="2" fontId="11" fillId="0" borderId="8" xfId="0" applyNumberFormat="1" applyFont="1" applyFill="1" applyBorder="1" applyAlignment="1">
      <alignment horizontal="left" wrapText="1"/>
    </xf>
    <xf numFmtId="2" fontId="6" fillId="0" borderId="8" xfId="0" applyNumberFormat="1" applyFont="1" applyBorder="1"/>
    <xf numFmtId="10" fontId="6" fillId="0" borderId="8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Border="1"/>
    <xf numFmtId="10" fontId="1" fillId="0" borderId="1" xfId="0" applyNumberFormat="1" applyFont="1" applyBorder="1"/>
    <xf numFmtId="0" fontId="2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wrapText="1"/>
    </xf>
    <xf numFmtId="2" fontId="0" fillId="5" borderId="0" xfId="0" applyNumberFormat="1" applyFill="1"/>
    <xf numFmtId="0" fontId="0" fillId="5" borderId="0" xfId="0" applyFill="1"/>
    <xf numFmtId="0" fontId="20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0" fillId="0" borderId="1" xfId="0" applyBorder="1"/>
    <xf numFmtId="0" fontId="13" fillId="0" borderId="0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wrapText="1"/>
    </xf>
    <xf numFmtId="164" fontId="0" fillId="0" borderId="0" xfId="0" applyNumberFormat="1"/>
    <xf numFmtId="165" fontId="13" fillId="0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4" fontId="13" fillId="0" borderId="0" xfId="0" applyNumberFormat="1" applyFont="1" applyFill="1" applyBorder="1" applyAlignment="1">
      <alignment horizontal="left" vertical="top" wrapText="1"/>
    </xf>
    <xf numFmtId="165" fontId="13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4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5" xfId="0" applyFont="1" applyBorder="1" applyAlignment="1"/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/>
    <xf numFmtId="0" fontId="0" fillId="0" borderId="5" xfId="0" applyBorder="1" applyAlignment="1"/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3" fillId="0" borderId="7" xfId="0" applyFont="1" applyFill="1" applyBorder="1" applyAlignment="1">
      <alignment horizontal="center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5" fontId="13" fillId="0" borderId="6" xfId="0" applyNumberFormat="1" applyFont="1" applyFill="1" applyBorder="1" applyAlignment="1">
      <alignment horizontal="center" vertical="top" wrapText="1"/>
    </xf>
    <xf numFmtId="165" fontId="13" fillId="0" borderId="9" xfId="0" applyNumberFormat="1" applyFont="1" applyFill="1" applyBorder="1" applyAlignment="1">
      <alignment horizontal="center" vertical="top" wrapText="1"/>
    </xf>
    <xf numFmtId="165" fontId="13" fillId="0" borderId="7" xfId="0" applyNumberFormat="1" applyFont="1" applyFill="1" applyBorder="1" applyAlignment="1">
      <alignment horizontal="center" vertical="top" wrapText="1"/>
    </xf>
    <xf numFmtId="0" fontId="11" fillId="0" borderId="1" xfId="0" applyFont="1" applyBorder="1"/>
    <xf numFmtId="0" fontId="0" fillId="0" borderId="1" xfId="0" applyFill="1" applyBorder="1"/>
    <xf numFmtId="0" fontId="18" fillId="0" borderId="1" xfId="2" applyFont="1" applyFill="1" applyBorder="1" applyAlignment="1" applyProtection="1">
      <alignment vertical="top" wrapText="1"/>
    </xf>
    <xf numFmtId="0" fontId="2" fillId="0" borderId="1" xfId="0" applyFont="1" applyFill="1" applyBorder="1"/>
    <xf numFmtId="0" fontId="0" fillId="0" borderId="9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164" fontId="13" fillId="0" borderId="6" xfId="0" applyNumberFormat="1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left" vertical="top" wrapText="1"/>
    </xf>
    <xf numFmtId="164" fontId="13" fillId="0" borderId="9" xfId="0" applyNumberFormat="1" applyFont="1" applyFill="1" applyBorder="1" applyAlignment="1">
      <alignment horizontal="left" vertical="top" wrapText="1"/>
    </xf>
    <xf numFmtId="165" fontId="13" fillId="0" borderId="9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left" vertical="top" wrapText="1"/>
    </xf>
    <xf numFmtId="165" fontId="13" fillId="0" borderId="7" xfId="0" applyNumberFormat="1" applyFont="1" applyFill="1" applyBorder="1" applyAlignment="1">
      <alignment horizontal="left" vertical="top" wrapText="1"/>
    </xf>
    <xf numFmtId="165" fontId="0" fillId="0" borderId="6" xfId="0" applyNumberFormat="1" applyFill="1" applyBorder="1" applyAlignment="1">
      <alignment horizontal="left" vertical="top"/>
    </xf>
    <xf numFmtId="165" fontId="0" fillId="0" borderId="9" xfId="0" applyNumberFormat="1" applyFill="1" applyBorder="1" applyAlignment="1">
      <alignment horizontal="left" vertical="top"/>
    </xf>
    <xf numFmtId="165" fontId="0" fillId="0" borderId="7" xfId="0" applyNumberForma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64" fontId="13" fillId="0" borderId="6" xfId="0" applyNumberFormat="1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left" vertical="top" wrapText="1"/>
    </xf>
    <xf numFmtId="165" fontId="13" fillId="0" borderId="7" xfId="0" applyNumberFormat="1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165" fontId="13" fillId="0" borderId="6" xfId="1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165" fontId="13" fillId="0" borderId="9" xfId="1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5" fontId="13" fillId="0" borderId="7" xfId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64" fontId="19" fillId="0" borderId="1" xfId="2" applyNumberFormat="1" applyFont="1" applyFill="1" applyBorder="1" applyAlignment="1" applyProtection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center" wrapText="1"/>
    </xf>
    <xf numFmtId="2" fontId="19" fillId="0" borderId="1" xfId="2" applyNumberFormat="1" applyFont="1" applyFill="1" applyBorder="1" applyAlignment="1" applyProtection="1">
      <alignment vertical="top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view="pageBreakPreview" zoomScale="75" zoomScaleNormal="70" zoomScaleSheetLayoutView="75" workbookViewId="0">
      <pane xSplit="11" ySplit="3" topLeftCell="L10" activePane="bottomRight" state="frozen"/>
      <selection pane="topRight" activeCell="L1" sqref="L1"/>
      <selection pane="bottomLeft" activeCell="A4" sqref="A4"/>
      <selection pane="bottomRight" activeCell="H16" sqref="H16"/>
    </sheetView>
  </sheetViews>
  <sheetFormatPr defaultRowHeight="15" x14ac:dyDescent="0.25"/>
  <cols>
    <col min="1" max="1" width="13" style="2" customWidth="1"/>
    <col min="2" max="2" width="40" style="2" customWidth="1"/>
    <col min="3" max="3" width="14.42578125" style="2" customWidth="1"/>
    <col min="4" max="4" width="15.140625" style="2" customWidth="1"/>
    <col min="5" max="5" width="15.140625" style="4" customWidth="1"/>
    <col min="6" max="6" width="13.28515625" style="4" customWidth="1"/>
    <col min="7" max="7" width="20.28515625" style="4" customWidth="1"/>
    <col min="8" max="9" width="19.28515625" style="4" customWidth="1"/>
    <col min="10" max="10" width="24.42578125" style="3" customWidth="1"/>
    <col min="11" max="11" width="13.28515625" style="3" customWidth="1"/>
    <col min="12" max="12" width="16.5703125" style="3" customWidth="1"/>
    <col min="13" max="13" width="20.42578125" style="3" customWidth="1"/>
    <col min="14" max="14" width="17.7109375" style="3" customWidth="1"/>
    <col min="15" max="15" width="19.5703125" style="3" customWidth="1"/>
    <col min="16" max="16" width="18.140625" style="5" customWidth="1"/>
    <col min="17" max="17" width="17" style="1" customWidth="1"/>
  </cols>
  <sheetData>
    <row r="1" spans="1:29" ht="60.75" customHeight="1" x14ac:dyDescent="0.25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29" ht="65.25" customHeight="1" x14ac:dyDescent="0.25">
      <c r="A2" s="90" t="s">
        <v>0</v>
      </c>
      <c r="B2" s="90" t="s">
        <v>8</v>
      </c>
      <c r="C2" s="91"/>
      <c r="D2" s="91"/>
      <c r="E2" s="93" t="s">
        <v>1</v>
      </c>
      <c r="F2" s="91"/>
      <c r="G2" s="95" t="s">
        <v>121</v>
      </c>
      <c r="H2" s="97" t="s">
        <v>76</v>
      </c>
      <c r="I2" s="89"/>
      <c r="J2" s="89"/>
      <c r="K2" s="89"/>
      <c r="L2" s="89"/>
      <c r="M2" s="89"/>
      <c r="N2" s="89"/>
      <c r="O2" s="89"/>
      <c r="P2" s="89"/>
      <c r="Q2" s="98"/>
    </row>
    <row r="3" spans="1:29" ht="287.25" customHeight="1" x14ac:dyDescent="0.25">
      <c r="A3" s="94"/>
      <c r="B3" s="11" t="s">
        <v>9</v>
      </c>
      <c r="C3" s="11" t="s">
        <v>11</v>
      </c>
      <c r="D3" s="11" t="s">
        <v>10</v>
      </c>
      <c r="E3" s="12" t="s">
        <v>4</v>
      </c>
      <c r="F3" s="12" t="s">
        <v>3</v>
      </c>
      <c r="G3" s="96"/>
      <c r="H3" s="22" t="s">
        <v>66</v>
      </c>
      <c r="I3" s="20" t="s">
        <v>58</v>
      </c>
      <c r="J3" s="22" t="s">
        <v>54</v>
      </c>
      <c r="K3" s="12" t="s">
        <v>3</v>
      </c>
      <c r="L3" s="12" t="s">
        <v>13</v>
      </c>
      <c r="M3" s="13" t="s">
        <v>6</v>
      </c>
      <c r="N3" s="12" t="s">
        <v>12</v>
      </c>
      <c r="O3" s="12" t="s">
        <v>14</v>
      </c>
      <c r="P3" s="22" t="s">
        <v>2</v>
      </c>
      <c r="Q3" s="12" t="s">
        <v>5</v>
      </c>
    </row>
    <row r="4" spans="1:29" ht="22.5" customHeight="1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</row>
    <row r="5" spans="1:29" ht="169.5" customHeight="1" x14ac:dyDescent="0.25">
      <c r="A5" s="32" t="s">
        <v>77</v>
      </c>
      <c r="B5" s="153" t="s">
        <v>119</v>
      </c>
      <c r="C5" s="32" t="s">
        <v>97</v>
      </c>
      <c r="D5" s="32" t="s">
        <v>78</v>
      </c>
      <c r="E5" s="32"/>
      <c r="F5" s="32"/>
      <c r="G5" s="39">
        <v>12740.1</v>
      </c>
      <c r="H5" s="39">
        <v>1645</v>
      </c>
      <c r="I5" s="40">
        <v>0.13</v>
      </c>
      <c r="J5" s="152" t="s">
        <v>120</v>
      </c>
      <c r="K5" s="32">
        <v>1</v>
      </c>
      <c r="L5" s="32">
        <v>1200</v>
      </c>
      <c r="M5" s="41" t="s">
        <v>79</v>
      </c>
      <c r="N5" s="32" t="s">
        <v>80</v>
      </c>
      <c r="O5" s="32" t="s">
        <v>81</v>
      </c>
      <c r="P5" s="32" t="s">
        <v>81</v>
      </c>
      <c r="Q5" s="32" t="s">
        <v>81</v>
      </c>
    </row>
    <row r="6" spans="1:29" ht="35.25" customHeight="1" x14ac:dyDescent="0.25">
      <c r="A6" s="32"/>
      <c r="B6" s="32"/>
      <c r="C6" s="32"/>
      <c r="D6" s="32"/>
      <c r="E6" s="32"/>
      <c r="F6" s="32"/>
      <c r="G6" s="39"/>
      <c r="H6" s="39"/>
      <c r="I6" s="40"/>
      <c r="J6" s="166" t="s">
        <v>122</v>
      </c>
      <c r="K6" s="32">
        <v>1</v>
      </c>
      <c r="L6" s="32">
        <v>549.85</v>
      </c>
      <c r="M6" s="41" t="s">
        <v>79</v>
      </c>
      <c r="N6" s="32" t="s">
        <v>80</v>
      </c>
      <c r="O6" s="32" t="s">
        <v>81</v>
      </c>
      <c r="P6" s="32" t="s">
        <v>81</v>
      </c>
      <c r="Q6" s="32" t="s">
        <v>81</v>
      </c>
    </row>
    <row r="7" spans="1:29" ht="33.75" customHeight="1" x14ac:dyDescent="0.25">
      <c r="A7" s="32"/>
      <c r="B7" s="152" t="s">
        <v>123</v>
      </c>
      <c r="C7" s="32" t="s">
        <v>97</v>
      </c>
      <c r="D7" s="32" t="s">
        <v>78</v>
      </c>
      <c r="E7" s="32"/>
      <c r="F7" s="32"/>
      <c r="G7" s="39">
        <v>12740.1</v>
      </c>
      <c r="H7" s="39">
        <v>1618.5</v>
      </c>
      <c r="I7" s="40">
        <v>0.13</v>
      </c>
      <c r="J7" s="166" t="s">
        <v>98</v>
      </c>
      <c r="K7" s="32">
        <v>4</v>
      </c>
      <c r="L7" s="32">
        <v>250</v>
      </c>
      <c r="M7" s="41" t="s">
        <v>79</v>
      </c>
      <c r="N7" s="32" t="s">
        <v>80</v>
      </c>
      <c r="O7" s="32" t="s">
        <v>81</v>
      </c>
      <c r="P7" s="32" t="s">
        <v>81</v>
      </c>
      <c r="Q7" s="32" t="s">
        <v>81</v>
      </c>
      <c r="R7" s="88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29" ht="33.75" customHeight="1" x14ac:dyDescent="0.25">
      <c r="A8" s="32"/>
      <c r="B8" s="32"/>
      <c r="C8" s="32"/>
      <c r="D8" s="32"/>
      <c r="E8" s="32"/>
      <c r="F8" s="32"/>
      <c r="G8" s="39"/>
      <c r="H8" s="39"/>
      <c r="I8" s="40"/>
      <c r="J8" s="166" t="s">
        <v>124</v>
      </c>
      <c r="K8" s="32">
        <v>4</v>
      </c>
      <c r="L8" s="32">
        <v>10</v>
      </c>
      <c r="M8" s="41" t="s">
        <v>79</v>
      </c>
      <c r="N8" s="32" t="s">
        <v>80</v>
      </c>
      <c r="O8" s="32" t="s">
        <v>81</v>
      </c>
      <c r="P8" s="32" t="s">
        <v>81</v>
      </c>
      <c r="Q8" s="32" t="s">
        <v>81</v>
      </c>
      <c r="R8" s="2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48" customHeight="1" x14ac:dyDescent="0.25">
      <c r="A9" s="32"/>
      <c r="B9" s="154"/>
      <c r="C9" s="42"/>
      <c r="D9" s="32"/>
      <c r="E9" s="42"/>
      <c r="F9" s="42"/>
      <c r="G9" s="50"/>
      <c r="H9" s="39"/>
      <c r="I9" s="40"/>
      <c r="J9" s="166" t="s">
        <v>125</v>
      </c>
      <c r="K9" s="32">
        <v>4</v>
      </c>
      <c r="L9" s="32">
        <v>56</v>
      </c>
      <c r="M9" s="41" t="s">
        <v>79</v>
      </c>
      <c r="N9" s="32" t="s">
        <v>80</v>
      </c>
      <c r="O9" s="32" t="s">
        <v>81</v>
      </c>
      <c r="P9" s="32" t="s">
        <v>81</v>
      </c>
      <c r="Q9" s="32" t="s">
        <v>81</v>
      </c>
      <c r="R9" s="2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33.75" customHeight="1" x14ac:dyDescent="0.25">
      <c r="A10" s="32"/>
      <c r="B10" s="32"/>
      <c r="C10" s="32"/>
      <c r="E10" s="32"/>
      <c r="F10" s="32"/>
      <c r="G10" s="39"/>
      <c r="H10" s="39"/>
      <c r="I10" s="40"/>
      <c r="J10" s="166" t="s">
        <v>126</v>
      </c>
      <c r="K10" s="32">
        <v>10</v>
      </c>
      <c r="L10" s="32">
        <v>5</v>
      </c>
      <c r="M10" s="41" t="s">
        <v>79</v>
      </c>
      <c r="N10" s="32" t="s">
        <v>80</v>
      </c>
      <c r="O10" s="32" t="s">
        <v>81</v>
      </c>
      <c r="P10" s="32" t="s">
        <v>81</v>
      </c>
      <c r="Q10" s="32" t="s">
        <v>81</v>
      </c>
      <c r="R10" s="2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62.25" customHeight="1" x14ac:dyDescent="0.25">
      <c r="A11" s="32"/>
      <c r="B11" s="32"/>
      <c r="C11" s="32"/>
      <c r="D11" s="32"/>
      <c r="E11" s="32"/>
      <c r="F11" s="32"/>
      <c r="G11" s="39"/>
      <c r="H11" s="39"/>
      <c r="I11" s="40"/>
      <c r="J11" s="166" t="s">
        <v>127</v>
      </c>
      <c r="K11" s="32">
        <v>4</v>
      </c>
      <c r="L11" s="32">
        <v>8</v>
      </c>
      <c r="M11" s="41" t="s">
        <v>79</v>
      </c>
      <c r="N11" s="32" t="s">
        <v>80</v>
      </c>
      <c r="O11" s="32" t="s">
        <v>81</v>
      </c>
      <c r="P11" s="32" t="s">
        <v>81</v>
      </c>
      <c r="Q11" s="32" t="s">
        <v>81</v>
      </c>
      <c r="R11" s="2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66.75" customHeight="1" x14ac:dyDescent="0.25">
      <c r="A12" s="32"/>
      <c r="B12" s="32"/>
      <c r="C12" s="32"/>
      <c r="D12" s="32"/>
      <c r="E12" s="32"/>
      <c r="F12" s="32"/>
      <c r="G12" s="39"/>
      <c r="H12" s="39"/>
      <c r="I12" s="40"/>
      <c r="J12" s="166" t="s">
        <v>128</v>
      </c>
      <c r="K12" s="32">
        <v>2</v>
      </c>
      <c r="L12" s="32">
        <v>8</v>
      </c>
      <c r="M12" s="41" t="s">
        <v>79</v>
      </c>
      <c r="N12" s="32" t="s">
        <v>80</v>
      </c>
      <c r="O12" s="32" t="s">
        <v>81</v>
      </c>
      <c r="P12" s="32" t="s">
        <v>81</v>
      </c>
      <c r="Q12" s="32" t="s">
        <v>81</v>
      </c>
      <c r="R12" s="2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39" customHeight="1" x14ac:dyDescent="0.25">
      <c r="A13" s="32"/>
      <c r="B13" s="32"/>
      <c r="C13" s="32"/>
      <c r="D13" s="32"/>
      <c r="E13" s="32"/>
      <c r="F13" s="32"/>
      <c r="G13" s="39"/>
      <c r="H13" s="39"/>
      <c r="I13" s="40"/>
      <c r="J13" s="166" t="s">
        <v>129</v>
      </c>
      <c r="K13" s="32">
        <v>5</v>
      </c>
      <c r="L13" s="32">
        <v>2</v>
      </c>
      <c r="M13" s="41" t="s">
        <v>79</v>
      </c>
      <c r="N13" s="32" t="s">
        <v>80</v>
      </c>
      <c r="O13" s="32" t="s">
        <v>81</v>
      </c>
      <c r="P13" s="32" t="s">
        <v>81</v>
      </c>
      <c r="Q13" s="32" t="s">
        <v>81</v>
      </c>
      <c r="R13" s="2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39" customHeight="1" x14ac:dyDescent="0.25">
      <c r="A14" s="32"/>
      <c r="B14" s="32"/>
      <c r="C14" s="32"/>
      <c r="D14" s="32"/>
      <c r="E14" s="32"/>
      <c r="F14" s="32"/>
      <c r="G14" s="39"/>
      <c r="H14" s="39"/>
      <c r="I14" s="40"/>
      <c r="J14" s="166" t="s">
        <v>130</v>
      </c>
      <c r="K14" s="32">
        <v>10</v>
      </c>
      <c r="L14" s="32">
        <v>3</v>
      </c>
      <c r="M14" s="41" t="s">
        <v>79</v>
      </c>
      <c r="N14" s="32" t="s">
        <v>80</v>
      </c>
      <c r="O14" s="32" t="s">
        <v>81</v>
      </c>
      <c r="P14" s="32" t="s">
        <v>81</v>
      </c>
      <c r="Q14" s="32" t="s">
        <v>81</v>
      </c>
      <c r="R14" s="29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</row>
    <row r="15" spans="1:29" ht="39" customHeight="1" x14ac:dyDescent="0.25">
      <c r="A15" s="32"/>
      <c r="B15" s="32"/>
      <c r="C15" s="32"/>
      <c r="D15" s="32"/>
      <c r="E15" s="32"/>
      <c r="F15" s="32"/>
      <c r="G15" s="39"/>
      <c r="H15" s="39"/>
      <c r="I15" s="40"/>
      <c r="J15" s="166" t="s">
        <v>131</v>
      </c>
      <c r="K15" s="32">
        <v>1</v>
      </c>
      <c r="L15" s="32">
        <v>400</v>
      </c>
      <c r="M15" s="41" t="s">
        <v>79</v>
      </c>
      <c r="N15" s="32" t="s">
        <v>80</v>
      </c>
      <c r="O15" s="32" t="s">
        <v>81</v>
      </c>
      <c r="P15" s="32" t="s">
        <v>81</v>
      </c>
      <c r="Q15" s="32" t="s">
        <v>81</v>
      </c>
      <c r="R15" s="29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30" customHeight="1" x14ac:dyDescent="0.25">
      <c r="A16" s="42"/>
      <c r="G16" s="79">
        <v>12740.1</v>
      </c>
      <c r="H16" s="50">
        <f>SUM(H5:H15)</f>
        <v>3263.5</v>
      </c>
      <c r="I16" s="54">
        <f>H16/G16*100</f>
        <v>25.615968477484479</v>
      </c>
      <c r="J16" s="43"/>
      <c r="K16" s="43"/>
      <c r="L16" s="43"/>
      <c r="M16" s="43"/>
      <c r="N16" s="43"/>
      <c r="O16" s="43"/>
      <c r="P16" s="44"/>
      <c r="Q16" s="45"/>
    </row>
    <row r="17" spans="1:17" x14ac:dyDescent="0.25">
      <c r="A17" s="6"/>
      <c r="B17" s="6"/>
      <c r="C17" s="6"/>
      <c r="D17" s="6"/>
      <c r="E17" s="7"/>
      <c r="F17" s="7"/>
      <c r="G17" s="7"/>
      <c r="H17" s="7"/>
      <c r="I17" s="7"/>
      <c r="J17" s="8"/>
      <c r="K17" s="8"/>
      <c r="L17" s="8"/>
      <c r="M17" s="8"/>
      <c r="N17" s="8"/>
      <c r="O17" s="8"/>
      <c r="P17" s="9"/>
      <c r="Q17" s="10"/>
    </row>
    <row r="18" spans="1:17" x14ac:dyDescent="0.25">
      <c r="A18" s="6"/>
      <c r="B18" s="6"/>
      <c r="C18" s="6"/>
      <c r="D18" s="6"/>
      <c r="E18" s="7"/>
      <c r="F18" s="7"/>
      <c r="G18" s="7"/>
      <c r="H18" s="7"/>
      <c r="I18" s="7"/>
      <c r="J18" s="8"/>
      <c r="K18" s="8"/>
      <c r="L18" s="8"/>
      <c r="M18" s="8"/>
      <c r="N18" s="8"/>
      <c r="O18" s="8"/>
      <c r="P18" s="9"/>
      <c r="Q18" s="10"/>
    </row>
    <row r="19" spans="1:17" x14ac:dyDescent="0.25">
      <c r="A19" s="6"/>
      <c r="B19" s="6"/>
      <c r="C19" s="6"/>
      <c r="D19" s="6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9"/>
      <c r="Q19" s="10"/>
    </row>
    <row r="20" spans="1:17" x14ac:dyDescent="0.25">
      <c r="A20" s="6"/>
      <c r="B20" s="6"/>
      <c r="C20" s="6"/>
      <c r="D20" s="6"/>
      <c r="E20" s="7"/>
      <c r="F20" s="7"/>
      <c r="G20" s="7"/>
      <c r="H20" s="7"/>
      <c r="I20" s="7"/>
      <c r="J20" s="8"/>
      <c r="K20" s="8"/>
      <c r="L20" s="8"/>
      <c r="M20" s="8"/>
      <c r="N20" s="8"/>
      <c r="O20" s="8"/>
      <c r="P20" s="9"/>
      <c r="Q20" s="10"/>
    </row>
    <row r="21" spans="1:17" x14ac:dyDescent="0.25">
      <c r="A21" s="6"/>
      <c r="B21" s="6"/>
      <c r="C21" s="6"/>
      <c r="D21" s="6"/>
      <c r="E21" s="7"/>
      <c r="F21" s="7"/>
      <c r="G21" s="7"/>
      <c r="H21" s="7"/>
      <c r="I21" s="7"/>
      <c r="J21" s="8"/>
      <c r="K21" s="8"/>
      <c r="L21" s="8"/>
      <c r="M21" s="8"/>
      <c r="N21" s="8"/>
      <c r="O21" s="8"/>
      <c r="P21" s="9"/>
      <c r="Q21" s="10"/>
    </row>
    <row r="22" spans="1:17" x14ac:dyDescent="0.25">
      <c r="A22" s="6"/>
      <c r="B22" s="6"/>
      <c r="C22" s="6"/>
      <c r="D22" s="6"/>
      <c r="E22" s="7"/>
      <c r="F22" s="7"/>
      <c r="G22" s="7"/>
      <c r="H22" s="7"/>
      <c r="I22" s="7"/>
      <c r="J22" s="8"/>
      <c r="K22" s="8"/>
      <c r="L22" s="8"/>
      <c r="M22" s="8"/>
      <c r="N22" s="8"/>
      <c r="O22" s="8"/>
      <c r="P22" s="9"/>
      <c r="Q22" s="10"/>
    </row>
    <row r="23" spans="1:17" x14ac:dyDescent="0.25">
      <c r="A23" s="6"/>
      <c r="B23" s="6"/>
      <c r="C23" s="6"/>
      <c r="D23" s="6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  <c r="P23" s="9"/>
      <c r="Q23" s="10"/>
    </row>
    <row r="24" spans="1:17" x14ac:dyDescent="0.25">
      <c r="A24" s="6"/>
      <c r="B24" s="6"/>
      <c r="C24" s="6"/>
      <c r="D24" s="6"/>
      <c r="E24" s="7"/>
      <c r="F24" s="7"/>
      <c r="G24" s="7"/>
      <c r="H24" s="7"/>
      <c r="I24" s="7"/>
      <c r="J24" s="8"/>
      <c r="K24" s="8"/>
      <c r="L24" s="8"/>
      <c r="M24" s="8"/>
      <c r="N24" s="8"/>
      <c r="O24" s="8"/>
      <c r="P24" s="9"/>
      <c r="Q24" s="10"/>
    </row>
    <row r="25" spans="1:17" x14ac:dyDescent="0.25">
      <c r="A25" s="6"/>
      <c r="B25" s="6"/>
      <c r="C25" s="6"/>
      <c r="D25" s="6"/>
      <c r="E25" s="7"/>
      <c r="F25" s="7"/>
      <c r="G25" s="7"/>
      <c r="H25" s="7"/>
      <c r="I25" s="7"/>
      <c r="J25" s="8"/>
      <c r="K25" s="8"/>
      <c r="L25" s="8"/>
      <c r="M25" s="8"/>
      <c r="N25" s="8"/>
      <c r="O25" s="8"/>
      <c r="P25" s="9"/>
      <c r="Q25" s="10"/>
    </row>
    <row r="26" spans="1:17" x14ac:dyDescent="0.25">
      <c r="A26" s="6"/>
      <c r="B26" s="6"/>
      <c r="C26" s="6"/>
      <c r="D26" s="6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9"/>
      <c r="Q26" s="10"/>
    </row>
    <row r="27" spans="1:17" x14ac:dyDescent="0.25">
      <c r="A27" s="6"/>
      <c r="B27" s="6"/>
      <c r="C27" s="6"/>
      <c r="D27" s="6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9"/>
      <c r="Q27" s="10"/>
    </row>
    <row r="28" spans="1:17" x14ac:dyDescent="0.25">
      <c r="A28" s="6"/>
      <c r="B28" s="6"/>
      <c r="C28" s="6"/>
      <c r="D28" s="6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9"/>
      <c r="Q28" s="10"/>
    </row>
    <row r="29" spans="1:17" x14ac:dyDescent="0.25">
      <c r="A29" s="6"/>
      <c r="B29" s="6"/>
      <c r="C29" s="6"/>
      <c r="D29" s="6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9"/>
      <c r="Q29" s="10"/>
    </row>
    <row r="30" spans="1:17" x14ac:dyDescent="0.25">
      <c r="A30" s="6"/>
      <c r="B30" s="6"/>
      <c r="C30" s="6"/>
      <c r="D30" s="6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9"/>
      <c r="Q30" s="10"/>
    </row>
    <row r="31" spans="1:17" x14ac:dyDescent="0.25">
      <c r="A31" s="6"/>
      <c r="B31" s="6"/>
      <c r="C31" s="6"/>
      <c r="D31" s="6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9"/>
      <c r="Q31" s="10"/>
    </row>
    <row r="32" spans="1:17" x14ac:dyDescent="0.25">
      <c r="A32" s="6"/>
      <c r="B32" s="6"/>
      <c r="C32" s="6"/>
      <c r="D32" s="6"/>
      <c r="E32" s="7"/>
      <c r="F32" s="7"/>
      <c r="G32" s="7"/>
      <c r="H32" s="7"/>
      <c r="I32" s="7"/>
      <c r="J32" s="8"/>
      <c r="K32" s="8"/>
      <c r="L32" s="8"/>
      <c r="M32" s="8"/>
      <c r="N32" s="8"/>
      <c r="O32" s="8"/>
      <c r="P32" s="9"/>
      <c r="Q32" s="10"/>
    </row>
    <row r="33" spans="1:17" x14ac:dyDescent="0.25">
      <c r="A33" s="6"/>
      <c r="B33" s="6"/>
      <c r="C33" s="6"/>
      <c r="D33" s="6"/>
      <c r="E33" s="7"/>
      <c r="F33" s="7"/>
      <c r="G33" s="7"/>
      <c r="H33" s="7"/>
      <c r="I33" s="7"/>
      <c r="J33" s="8"/>
      <c r="K33" s="8"/>
      <c r="L33" s="8"/>
      <c r="M33" s="8"/>
      <c r="N33" s="8"/>
      <c r="O33" s="8"/>
      <c r="P33" s="9"/>
      <c r="Q33" s="10"/>
    </row>
    <row r="34" spans="1:17" x14ac:dyDescent="0.25">
      <c r="A34" s="6"/>
      <c r="B34" s="6"/>
      <c r="C34" s="6"/>
      <c r="D34" s="6"/>
      <c r="E34" s="7"/>
      <c r="F34" s="7"/>
      <c r="G34" s="7"/>
      <c r="H34" s="7"/>
      <c r="I34" s="7"/>
      <c r="J34" s="8"/>
      <c r="K34" s="8"/>
      <c r="L34" s="8"/>
      <c r="M34" s="8"/>
      <c r="N34" s="8"/>
      <c r="O34" s="8"/>
      <c r="P34" s="9"/>
      <c r="Q34" s="10"/>
    </row>
    <row r="123" ht="12" customHeight="1" x14ac:dyDescent="0.25"/>
    <row r="124" hidden="1" x14ac:dyDescent="0.25"/>
    <row r="125" hidden="1" x14ac:dyDescent="0.25"/>
    <row r="126" hidden="1" x14ac:dyDescent="0.25"/>
    <row r="127" hidden="1" x14ac:dyDescent="0.25"/>
  </sheetData>
  <mergeCells count="7">
    <mergeCell ref="R7:AC7"/>
    <mergeCell ref="B2:D2"/>
    <mergeCell ref="A1:Q1"/>
    <mergeCell ref="E2:F2"/>
    <mergeCell ref="A2:A3"/>
    <mergeCell ref="G2:G3"/>
    <mergeCell ref="H2:Q2"/>
  </mergeCells>
  <pageMargins left="0.31496062992125984" right="0.31496062992125984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view="pageBreakPreview" topLeftCell="A3" zoomScale="75" zoomScaleNormal="100" zoomScaleSheetLayoutView="75" workbookViewId="0">
      <pane xSplit="13" ySplit="5" topLeftCell="N20" activePane="bottomRight" state="frozen"/>
      <selection activeCell="A3" sqref="A3"/>
      <selection pane="topRight" activeCell="N3" sqref="N3"/>
      <selection pane="bottomLeft" activeCell="A8" sqref="A8"/>
      <selection pane="bottomRight" activeCell="C30" sqref="C30:C42"/>
    </sheetView>
  </sheetViews>
  <sheetFormatPr defaultRowHeight="15" x14ac:dyDescent="0.25"/>
  <cols>
    <col min="1" max="1" width="10.7109375" customWidth="1"/>
    <col min="2" max="2" width="18" customWidth="1"/>
    <col min="3" max="4" width="13.5703125" customWidth="1"/>
    <col min="5" max="5" width="12.28515625" customWidth="1"/>
    <col min="6" max="6" width="12.42578125" customWidth="1"/>
    <col min="7" max="7" width="17.42578125" customWidth="1"/>
    <col min="8" max="8" width="10.7109375" customWidth="1"/>
    <col min="9" max="9" width="13.28515625" style="72" customWidth="1"/>
    <col min="10" max="10" width="13" customWidth="1"/>
    <col min="11" max="11" width="13.140625" customWidth="1"/>
    <col min="12" max="12" width="12.7109375" style="72" customWidth="1"/>
    <col min="13" max="13" width="12" customWidth="1"/>
    <col min="14" max="14" width="13.7109375" customWidth="1"/>
    <col min="15" max="15" width="14.5703125" style="72" customWidth="1"/>
    <col min="16" max="16" width="15.28515625" customWidth="1"/>
    <col min="17" max="17" width="14" customWidth="1"/>
    <col min="18" max="18" width="14.42578125" style="72" customWidth="1"/>
    <col min="19" max="19" width="13.140625" customWidth="1"/>
    <col min="20" max="20" width="13.28515625" customWidth="1"/>
    <col min="21" max="21" width="14" style="72" customWidth="1"/>
    <col min="22" max="23" width="13.28515625" customWidth="1"/>
    <col min="24" max="24" width="14.5703125" style="72" customWidth="1"/>
    <col min="25" max="25" width="13.140625" style="158" customWidth="1"/>
    <col min="26" max="26" width="13" customWidth="1"/>
    <col min="27" max="27" width="18.85546875" style="72" customWidth="1"/>
    <col min="28" max="28" width="14" customWidth="1"/>
    <col min="29" max="29" width="13.28515625" customWidth="1"/>
    <col min="30" max="30" width="14.5703125" style="72" customWidth="1"/>
    <col min="31" max="31" width="13.140625" customWidth="1"/>
  </cols>
  <sheetData>
    <row r="1" spans="1:31" ht="67.5" customHeight="1" x14ac:dyDescent="0.25">
      <c r="A1" s="108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3" spans="1:31" ht="37.5" customHeight="1" x14ac:dyDescent="0.25">
      <c r="A3" s="110" t="s">
        <v>0</v>
      </c>
      <c r="B3" s="116" t="s">
        <v>82</v>
      </c>
      <c r="C3" s="116" t="s">
        <v>48</v>
      </c>
      <c r="D3" s="116" t="s">
        <v>49</v>
      </c>
      <c r="E3" s="116" t="s">
        <v>50</v>
      </c>
      <c r="F3" s="116" t="s">
        <v>51</v>
      </c>
      <c r="G3" s="110" t="s">
        <v>52</v>
      </c>
      <c r="H3" s="121" t="s">
        <v>53</v>
      </c>
      <c r="I3" s="121"/>
      <c r="J3" s="121"/>
      <c r="K3" s="121" t="s">
        <v>25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56.25" customHeight="1" x14ac:dyDescent="0.25">
      <c r="A4" s="115"/>
      <c r="B4" s="117"/>
      <c r="C4" s="119"/>
      <c r="D4" s="119"/>
      <c r="E4" s="119"/>
      <c r="F4" s="119"/>
      <c r="G4" s="115"/>
      <c r="H4" s="111"/>
      <c r="I4" s="111"/>
      <c r="J4" s="111"/>
      <c r="K4" s="99" t="s">
        <v>26</v>
      </c>
      <c r="L4" s="100"/>
      <c r="M4" s="101"/>
      <c r="N4" s="99" t="s">
        <v>27</v>
      </c>
      <c r="O4" s="100"/>
      <c r="P4" s="101"/>
      <c r="Q4" s="99" t="s">
        <v>59</v>
      </c>
      <c r="R4" s="112"/>
      <c r="S4" s="113"/>
      <c r="T4" s="99" t="s">
        <v>28</v>
      </c>
      <c r="U4" s="112"/>
      <c r="V4" s="113"/>
      <c r="W4" s="99" t="s">
        <v>29</v>
      </c>
      <c r="X4" s="114"/>
      <c r="Y4" s="101"/>
      <c r="Z4" s="99" t="s">
        <v>30</v>
      </c>
      <c r="AA4" s="100"/>
      <c r="AB4" s="101"/>
      <c r="AC4" s="110" t="s">
        <v>31</v>
      </c>
      <c r="AD4" s="111"/>
      <c r="AE4" s="111"/>
    </row>
    <row r="5" spans="1:31" ht="140.25" x14ac:dyDescent="0.25">
      <c r="A5" s="115"/>
      <c r="B5" s="118"/>
      <c r="C5" s="120"/>
      <c r="D5" s="120"/>
      <c r="E5" s="120"/>
      <c r="F5" s="120"/>
      <c r="G5" s="115"/>
      <c r="H5" s="24" t="s">
        <v>22</v>
      </c>
      <c r="I5" s="69" t="s">
        <v>67</v>
      </c>
      <c r="J5" s="23" t="s">
        <v>33</v>
      </c>
      <c r="K5" s="24" t="s">
        <v>23</v>
      </c>
      <c r="L5" s="69" t="s">
        <v>24</v>
      </c>
      <c r="M5" s="23" t="s">
        <v>21</v>
      </c>
      <c r="N5" s="24" t="s">
        <v>23</v>
      </c>
      <c r="O5" s="69" t="s">
        <v>24</v>
      </c>
      <c r="P5" s="23" t="s">
        <v>21</v>
      </c>
      <c r="Q5" s="24" t="s">
        <v>23</v>
      </c>
      <c r="R5" s="69" t="s">
        <v>24</v>
      </c>
      <c r="S5" s="23" t="s">
        <v>21</v>
      </c>
      <c r="T5" s="24" t="s">
        <v>23</v>
      </c>
      <c r="U5" s="69" t="s">
        <v>24</v>
      </c>
      <c r="V5" s="23" t="s">
        <v>21</v>
      </c>
      <c r="W5" s="24" t="s">
        <v>23</v>
      </c>
      <c r="X5" s="69" t="s">
        <v>24</v>
      </c>
      <c r="Y5" s="85" t="s">
        <v>21</v>
      </c>
      <c r="Z5" s="24" t="s">
        <v>23</v>
      </c>
      <c r="AA5" s="69" t="s">
        <v>24</v>
      </c>
      <c r="AB5" s="23" t="s">
        <v>21</v>
      </c>
      <c r="AC5" s="24" t="s">
        <v>23</v>
      </c>
      <c r="AD5" s="69" t="s">
        <v>24</v>
      </c>
      <c r="AE5" s="23" t="s">
        <v>21</v>
      </c>
    </row>
    <row r="6" spans="1:31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70">
        <v>9</v>
      </c>
      <c r="J6" s="16">
        <v>10</v>
      </c>
      <c r="K6" s="16">
        <v>11</v>
      </c>
      <c r="L6" s="70">
        <v>12</v>
      </c>
      <c r="M6" s="16">
        <v>13</v>
      </c>
      <c r="N6" s="16">
        <v>14</v>
      </c>
      <c r="O6" s="70">
        <v>15</v>
      </c>
      <c r="P6" s="16">
        <v>16</v>
      </c>
      <c r="Q6" s="16">
        <v>17</v>
      </c>
      <c r="R6" s="70">
        <v>18</v>
      </c>
      <c r="S6" s="16">
        <v>19</v>
      </c>
      <c r="T6" s="16">
        <v>20</v>
      </c>
      <c r="U6" s="70">
        <v>21</v>
      </c>
      <c r="V6" s="16">
        <v>22</v>
      </c>
      <c r="W6" s="16">
        <v>23</v>
      </c>
      <c r="X6" s="70">
        <v>24</v>
      </c>
      <c r="Y6" s="16">
        <v>25</v>
      </c>
      <c r="Z6" s="16">
        <v>26</v>
      </c>
      <c r="AA6" s="70">
        <v>27</v>
      </c>
      <c r="AB6" s="16">
        <v>28</v>
      </c>
      <c r="AC6" s="16">
        <v>29</v>
      </c>
      <c r="AD6" s="70">
        <v>30</v>
      </c>
      <c r="AE6" s="16">
        <v>31</v>
      </c>
    </row>
    <row r="7" spans="1:31" ht="63.75" x14ac:dyDescent="0.25">
      <c r="A7" s="104" t="s">
        <v>77</v>
      </c>
      <c r="B7" s="176">
        <v>12740.1</v>
      </c>
      <c r="C7" s="176">
        <v>2486</v>
      </c>
      <c r="D7" s="196">
        <v>0.19500000000000001</v>
      </c>
      <c r="E7" s="176">
        <v>230</v>
      </c>
      <c r="F7" s="196">
        <v>1.7999999999999999E-2</v>
      </c>
      <c r="G7" s="102" t="s">
        <v>94</v>
      </c>
      <c r="H7" s="167" t="s">
        <v>95</v>
      </c>
      <c r="I7" s="75" t="s">
        <v>132</v>
      </c>
      <c r="J7" s="76">
        <v>72</v>
      </c>
      <c r="K7" s="31"/>
      <c r="L7" s="31"/>
      <c r="M7" s="31"/>
      <c r="N7" s="31" t="s">
        <v>95</v>
      </c>
      <c r="O7" s="197" t="s">
        <v>134</v>
      </c>
      <c r="P7" s="76">
        <v>264</v>
      </c>
      <c r="Q7" s="75"/>
      <c r="R7" s="198"/>
      <c r="S7" s="31"/>
      <c r="T7" s="31"/>
      <c r="U7" s="31"/>
      <c r="V7" s="75"/>
      <c r="W7" s="31"/>
      <c r="X7" s="31"/>
      <c r="Y7" s="38"/>
      <c r="Z7" s="155" t="s">
        <v>96</v>
      </c>
      <c r="AA7" s="31" t="s">
        <v>135</v>
      </c>
      <c r="AB7" s="36">
        <v>564.07500000000005</v>
      </c>
      <c r="AC7" s="31"/>
      <c r="AD7" s="31"/>
      <c r="AE7" s="86"/>
    </row>
    <row r="8" spans="1:31" ht="51" x14ac:dyDescent="0.25">
      <c r="A8" s="105"/>
      <c r="B8" s="178"/>
      <c r="C8" s="178"/>
      <c r="D8" s="199"/>
      <c r="E8" s="178"/>
      <c r="F8" s="199"/>
      <c r="G8" s="170"/>
      <c r="H8" s="75"/>
      <c r="I8" s="75" t="s">
        <v>133</v>
      </c>
      <c r="J8" s="76">
        <v>60</v>
      </c>
      <c r="K8" s="31"/>
      <c r="L8" s="31"/>
      <c r="M8" s="31"/>
      <c r="N8" s="31"/>
      <c r="O8" s="197"/>
      <c r="P8" s="76"/>
      <c r="Q8" s="75"/>
      <c r="R8" s="198"/>
      <c r="S8" s="31"/>
      <c r="T8" s="31"/>
      <c r="U8" s="31"/>
      <c r="V8" s="75"/>
      <c r="W8" s="75"/>
      <c r="X8" s="75"/>
      <c r="Y8" s="200"/>
      <c r="Z8" s="155" t="s">
        <v>96</v>
      </c>
      <c r="AA8" s="31" t="s">
        <v>136</v>
      </c>
      <c r="AB8" s="36">
        <v>81.12</v>
      </c>
      <c r="AC8" s="31"/>
      <c r="AD8" s="31"/>
      <c r="AE8" s="86"/>
    </row>
    <row r="9" spans="1:31" ht="51" x14ac:dyDescent="0.25">
      <c r="A9" s="105"/>
      <c r="B9" s="178"/>
      <c r="C9" s="178"/>
      <c r="D9" s="199"/>
      <c r="E9" s="178"/>
      <c r="F9" s="199"/>
      <c r="G9" s="170"/>
      <c r="H9" s="167"/>
      <c r="I9" s="75" t="s">
        <v>145</v>
      </c>
      <c r="J9" s="76">
        <v>28</v>
      </c>
      <c r="K9" s="31"/>
      <c r="L9" s="31"/>
      <c r="M9" s="31"/>
      <c r="N9" s="31"/>
      <c r="O9" s="197"/>
      <c r="P9" s="75"/>
      <c r="Q9" s="75"/>
      <c r="R9" s="198"/>
      <c r="S9" s="31"/>
      <c r="T9" s="31"/>
      <c r="U9" s="31"/>
      <c r="V9" s="75"/>
      <c r="W9" s="75"/>
      <c r="X9" s="75"/>
      <c r="Y9" s="200"/>
      <c r="Z9" s="31" t="s">
        <v>96</v>
      </c>
      <c r="AA9" s="31" t="s">
        <v>137</v>
      </c>
      <c r="AB9" s="36">
        <v>725.4</v>
      </c>
      <c r="AC9" s="31"/>
      <c r="AD9" s="31"/>
      <c r="AE9" s="86"/>
    </row>
    <row r="10" spans="1:31" ht="51.75" customHeight="1" x14ac:dyDescent="0.25">
      <c r="A10" s="105"/>
      <c r="B10" s="178"/>
      <c r="C10" s="178"/>
      <c r="D10" s="199"/>
      <c r="E10" s="178"/>
      <c r="F10" s="199"/>
      <c r="G10" s="170"/>
      <c r="H10" s="167"/>
      <c r="I10" s="75" t="s">
        <v>146</v>
      </c>
      <c r="J10" s="76">
        <v>25</v>
      </c>
      <c r="K10" s="31"/>
      <c r="L10" s="31"/>
      <c r="M10" s="31"/>
      <c r="N10" s="37"/>
      <c r="O10" s="37"/>
      <c r="P10" s="37"/>
      <c r="Q10" s="37"/>
      <c r="R10" s="37"/>
      <c r="S10" s="31"/>
      <c r="T10" s="31"/>
      <c r="U10" s="31"/>
      <c r="V10" s="168"/>
      <c r="W10" s="75"/>
      <c r="X10" s="75"/>
      <c r="Y10" s="200"/>
      <c r="Z10" s="31" t="s">
        <v>96</v>
      </c>
      <c r="AA10" s="30" t="s">
        <v>138</v>
      </c>
      <c r="AB10" s="31">
        <v>189</v>
      </c>
      <c r="AC10" s="31"/>
      <c r="AD10" s="31"/>
      <c r="AE10" s="86"/>
    </row>
    <row r="11" spans="1:31" ht="81" customHeight="1" x14ac:dyDescent="0.25">
      <c r="A11" s="105"/>
      <c r="B11" s="178"/>
      <c r="C11" s="178"/>
      <c r="D11" s="199"/>
      <c r="E11" s="178"/>
      <c r="F11" s="199"/>
      <c r="G11" s="170"/>
      <c r="H11" s="167"/>
      <c r="I11" s="167"/>
      <c r="J11" s="167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68"/>
      <c r="W11" s="75"/>
      <c r="X11" s="75"/>
      <c r="Y11" s="200"/>
      <c r="Z11" s="31" t="s">
        <v>96</v>
      </c>
      <c r="AA11" s="30" t="s">
        <v>139</v>
      </c>
      <c r="AB11" s="31">
        <v>425</v>
      </c>
      <c r="AC11" s="31"/>
      <c r="AD11" s="31"/>
      <c r="AE11" s="86"/>
    </row>
    <row r="12" spans="1:31" ht="81" customHeight="1" x14ac:dyDescent="0.25">
      <c r="A12" s="105"/>
      <c r="B12" s="178"/>
      <c r="C12" s="178"/>
      <c r="D12" s="199"/>
      <c r="E12" s="178"/>
      <c r="F12" s="199"/>
      <c r="G12" s="170"/>
      <c r="H12" s="75"/>
      <c r="I12" s="75"/>
      <c r="J12" s="76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168"/>
      <c r="W12" s="75"/>
      <c r="X12" s="75"/>
      <c r="Y12" s="200"/>
      <c r="Z12" s="155" t="s">
        <v>96</v>
      </c>
      <c r="AA12" s="157" t="s">
        <v>143</v>
      </c>
      <c r="AB12" s="157">
        <v>150</v>
      </c>
      <c r="AC12" s="31"/>
      <c r="AD12" s="31"/>
      <c r="AE12" s="86"/>
    </row>
    <row r="13" spans="1:31" ht="81" customHeight="1" x14ac:dyDescent="0.25">
      <c r="A13" s="159"/>
      <c r="B13" s="180"/>
      <c r="C13" s="180"/>
      <c r="D13" s="201"/>
      <c r="E13" s="180"/>
      <c r="F13" s="201"/>
      <c r="G13" s="170"/>
      <c r="H13" s="75"/>
      <c r="I13" s="75"/>
      <c r="J13" s="76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68"/>
      <c r="W13" s="75"/>
      <c r="X13" s="75"/>
      <c r="Y13" s="200"/>
      <c r="Z13" s="49" t="s">
        <v>96</v>
      </c>
      <c r="AA13" s="30" t="s">
        <v>144</v>
      </c>
      <c r="AB13" s="48">
        <v>245.40500000000017</v>
      </c>
      <c r="AC13" s="31"/>
      <c r="AD13" s="31"/>
      <c r="AE13" s="86"/>
    </row>
    <row r="14" spans="1:31" ht="69" customHeight="1" x14ac:dyDescent="0.25">
      <c r="A14" s="104" t="s">
        <v>77</v>
      </c>
      <c r="B14" s="176">
        <v>12740.1</v>
      </c>
      <c r="C14" s="176">
        <v>760</v>
      </c>
      <c r="D14" s="182">
        <v>0.06</v>
      </c>
      <c r="E14" s="176">
        <v>297</v>
      </c>
      <c r="F14" s="177">
        <v>2.3E-2</v>
      </c>
      <c r="G14" s="103" t="s">
        <v>140</v>
      </c>
      <c r="H14" s="167"/>
      <c r="I14" s="167"/>
      <c r="J14" s="167"/>
      <c r="K14" s="30" t="s">
        <v>95</v>
      </c>
      <c r="L14" s="30" t="s">
        <v>155</v>
      </c>
      <c r="M14" s="30">
        <v>62</v>
      </c>
      <c r="N14" s="31"/>
      <c r="O14" s="31"/>
      <c r="P14" s="31"/>
      <c r="Q14" s="31"/>
      <c r="R14" s="30"/>
      <c r="S14" s="36"/>
      <c r="T14" s="31"/>
      <c r="U14" s="31"/>
      <c r="V14" s="168"/>
      <c r="W14" s="31" t="s">
        <v>95</v>
      </c>
      <c r="X14" s="31" t="s">
        <v>118</v>
      </c>
      <c r="Y14" s="36">
        <v>72</v>
      </c>
      <c r="Z14" s="169" t="s">
        <v>95</v>
      </c>
      <c r="AA14" s="157" t="s">
        <v>158</v>
      </c>
      <c r="AB14" s="157">
        <v>15</v>
      </c>
      <c r="AC14" s="31"/>
      <c r="AD14" s="31"/>
      <c r="AE14" s="86"/>
    </row>
    <row r="15" spans="1:31" ht="102" x14ac:dyDescent="0.25">
      <c r="A15" s="105"/>
      <c r="B15" s="178"/>
      <c r="C15" s="178"/>
      <c r="D15" s="183"/>
      <c r="E15" s="178"/>
      <c r="F15" s="179"/>
      <c r="G15" s="170"/>
      <c r="H15" s="30"/>
      <c r="I15" s="30"/>
      <c r="J15" s="31"/>
      <c r="K15" s="30" t="s">
        <v>95</v>
      </c>
      <c r="L15" s="30" t="s">
        <v>156</v>
      </c>
      <c r="M15" s="30">
        <v>150</v>
      </c>
      <c r="N15" s="31"/>
      <c r="O15" s="31"/>
      <c r="P15" s="31"/>
      <c r="Q15" s="31"/>
      <c r="R15" s="30"/>
      <c r="S15" s="36"/>
      <c r="T15" s="31"/>
      <c r="U15" s="31"/>
      <c r="V15" s="31"/>
      <c r="W15" s="34" t="s">
        <v>95</v>
      </c>
      <c r="X15" s="75" t="s">
        <v>159</v>
      </c>
      <c r="Y15" s="35">
        <v>60</v>
      </c>
      <c r="Z15" s="169" t="s">
        <v>95</v>
      </c>
      <c r="AA15" s="157" t="s">
        <v>104</v>
      </c>
      <c r="AB15" s="157">
        <v>20</v>
      </c>
      <c r="AC15" s="31"/>
      <c r="AD15" s="31"/>
      <c r="AE15" s="86"/>
    </row>
    <row r="16" spans="1:31" ht="54" customHeight="1" x14ac:dyDescent="0.25">
      <c r="A16" s="105"/>
      <c r="B16" s="178"/>
      <c r="C16" s="178"/>
      <c r="D16" s="183"/>
      <c r="E16" s="178"/>
      <c r="F16" s="179"/>
      <c r="G16" s="171"/>
      <c r="H16" s="30"/>
      <c r="I16" s="30"/>
      <c r="J16" s="30"/>
      <c r="K16" s="30" t="s">
        <v>95</v>
      </c>
      <c r="L16" s="30" t="s">
        <v>157</v>
      </c>
      <c r="M16" s="30">
        <v>60</v>
      </c>
      <c r="N16" s="86"/>
      <c r="O16" s="86"/>
      <c r="P16" s="86"/>
      <c r="Q16" s="30"/>
      <c r="R16" s="30"/>
      <c r="S16" s="46"/>
      <c r="T16" s="86"/>
      <c r="U16" s="86"/>
      <c r="V16" s="86"/>
      <c r="W16" s="75" t="s">
        <v>95</v>
      </c>
      <c r="X16" s="75" t="s">
        <v>160</v>
      </c>
      <c r="Y16" s="76">
        <v>87</v>
      </c>
      <c r="Z16" s="169" t="s">
        <v>95</v>
      </c>
      <c r="AA16" s="157" t="s">
        <v>105</v>
      </c>
      <c r="AB16" s="157">
        <v>28</v>
      </c>
      <c r="AC16" s="86"/>
      <c r="AD16" s="86"/>
      <c r="AE16" s="86"/>
    </row>
    <row r="17" spans="1:31" ht="39" customHeight="1" x14ac:dyDescent="0.25">
      <c r="A17" s="105"/>
      <c r="B17" s="180"/>
      <c r="C17" s="180"/>
      <c r="D17" s="184"/>
      <c r="E17" s="180"/>
      <c r="F17" s="181"/>
      <c r="G17" s="172"/>
      <c r="H17" s="30"/>
      <c r="I17" s="30"/>
      <c r="J17" s="30"/>
      <c r="K17" s="30"/>
      <c r="L17" s="30"/>
      <c r="M17" s="30"/>
      <c r="N17" s="86"/>
      <c r="O17" s="86"/>
      <c r="P17" s="86"/>
      <c r="Q17" s="30"/>
      <c r="R17" s="30"/>
      <c r="S17" s="46"/>
      <c r="T17" s="86"/>
      <c r="U17" s="86"/>
      <c r="V17" s="86"/>
      <c r="W17" s="34" t="s">
        <v>95</v>
      </c>
      <c r="X17" s="75" t="s">
        <v>160</v>
      </c>
      <c r="Y17" s="35">
        <v>78</v>
      </c>
      <c r="Z17" s="157" t="s">
        <v>95</v>
      </c>
      <c r="AA17" s="157" t="s">
        <v>99</v>
      </c>
      <c r="AB17" s="173">
        <v>20</v>
      </c>
      <c r="AC17" s="86"/>
      <c r="AD17" s="86"/>
      <c r="AE17" s="86"/>
    </row>
    <row r="18" spans="1:31" ht="50.25" customHeight="1" x14ac:dyDescent="0.25">
      <c r="A18" s="105"/>
      <c r="B18" s="176">
        <v>12740.1</v>
      </c>
      <c r="C18" s="176">
        <v>760</v>
      </c>
      <c r="D18" s="182">
        <v>0.06</v>
      </c>
      <c r="E18" s="176">
        <v>297</v>
      </c>
      <c r="F18" s="177">
        <v>2.3E-2</v>
      </c>
      <c r="G18" s="102" t="s">
        <v>141</v>
      </c>
      <c r="H18" s="30"/>
      <c r="I18" s="30"/>
      <c r="J18" s="30"/>
      <c r="K18" s="30" t="s">
        <v>95</v>
      </c>
      <c r="L18" s="30" t="s">
        <v>155</v>
      </c>
      <c r="M18" s="30">
        <v>62</v>
      </c>
      <c r="N18" s="30"/>
      <c r="O18" s="30"/>
      <c r="P18" s="46"/>
      <c r="Q18" s="30"/>
      <c r="R18" s="30"/>
      <c r="S18" s="46"/>
      <c r="T18" s="86"/>
      <c r="U18" s="86"/>
      <c r="V18" s="86"/>
      <c r="W18" s="31" t="s">
        <v>95</v>
      </c>
      <c r="X18" s="31" t="s">
        <v>118</v>
      </c>
      <c r="Y18" s="36">
        <v>72</v>
      </c>
      <c r="Z18" s="169" t="s">
        <v>95</v>
      </c>
      <c r="AA18" s="157" t="s">
        <v>158</v>
      </c>
      <c r="AB18" s="157">
        <v>15</v>
      </c>
      <c r="AC18" s="86"/>
      <c r="AD18" s="86"/>
      <c r="AE18" s="86"/>
    </row>
    <row r="19" spans="1:31" ht="102" x14ac:dyDescent="0.25">
      <c r="A19" s="105"/>
      <c r="B19" s="178"/>
      <c r="C19" s="178"/>
      <c r="D19" s="183"/>
      <c r="E19" s="178"/>
      <c r="F19" s="179"/>
      <c r="G19" s="174"/>
      <c r="H19" s="30"/>
      <c r="I19" s="30"/>
      <c r="J19" s="30"/>
      <c r="K19" s="30" t="s">
        <v>95</v>
      </c>
      <c r="L19" s="30" t="s">
        <v>156</v>
      </c>
      <c r="M19" s="30">
        <v>150</v>
      </c>
      <c r="N19" s="30"/>
      <c r="O19" s="30"/>
      <c r="P19" s="46"/>
      <c r="Q19" s="30"/>
      <c r="R19" s="30"/>
      <c r="S19" s="46"/>
      <c r="T19" s="86"/>
      <c r="U19" s="86"/>
      <c r="V19" s="86"/>
      <c r="W19" s="34" t="s">
        <v>95</v>
      </c>
      <c r="X19" s="75" t="s">
        <v>159</v>
      </c>
      <c r="Y19" s="35">
        <v>60</v>
      </c>
      <c r="Z19" s="169" t="s">
        <v>95</v>
      </c>
      <c r="AA19" s="157" t="s">
        <v>104</v>
      </c>
      <c r="AB19" s="157">
        <v>20</v>
      </c>
      <c r="AC19" s="86"/>
      <c r="AD19" s="86"/>
      <c r="AE19" s="86"/>
    </row>
    <row r="20" spans="1:31" ht="60" customHeight="1" x14ac:dyDescent="0.25">
      <c r="A20" s="105"/>
      <c r="B20" s="178"/>
      <c r="C20" s="178"/>
      <c r="D20" s="183"/>
      <c r="E20" s="178"/>
      <c r="F20" s="179"/>
      <c r="G20" s="174"/>
      <c r="H20" s="30"/>
      <c r="I20" s="30"/>
      <c r="J20" s="30"/>
      <c r="K20" s="30"/>
      <c r="L20" s="30" t="s">
        <v>157</v>
      </c>
      <c r="M20" s="30">
        <v>60</v>
      </c>
      <c r="N20" s="30"/>
      <c r="O20" s="30"/>
      <c r="P20" s="46"/>
      <c r="Q20" s="30"/>
      <c r="R20" s="30"/>
      <c r="S20" s="46"/>
      <c r="T20" s="86"/>
      <c r="U20" s="86"/>
      <c r="V20" s="86"/>
      <c r="W20" s="75" t="s">
        <v>95</v>
      </c>
      <c r="X20" s="75" t="s">
        <v>160</v>
      </c>
      <c r="Y20" s="76">
        <v>87</v>
      </c>
      <c r="Z20" s="169" t="s">
        <v>95</v>
      </c>
      <c r="AA20" s="157" t="s">
        <v>105</v>
      </c>
      <c r="AB20" s="157">
        <v>28</v>
      </c>
      <c r="AC20" s="86"/>
      <c r="AD20" s="86"/>
      <c r="AE20" s="86"/>
    </row>
    <row r="21" spans="1:31" ht="43.5" customHeight="1" x14ac:dyDescent="0.25">
      <c r="A21" s="105"/>
      <c r="B21" s="180"/>
      <c r="C21" s="180"/>
      <c r="D21" s="184"/>
      <c r="E21" s="180"/>
      <c r="F21" s="181"/>
      <c r="G21" s="175"/>
      <c r="H21" s="30"/>
      <c r="I21" s="30"/>
      <c r="J21" s="30"/>
      <c r="K21" s="30"/>
      <c r="L21" s="30"/>
      <c r="M21" s="30"/>
      <c r="N21" s="30"/>
      <c r="O21" s="30"/>
      <c r="P21" s="46"/>
      <c r="Q21" s="30"/>
      <c r="R21" s="30"/>
      <c r="S21" s="46"/>
      <c r="T21" s="86"/>
      <c r="U21" s="86"/>
      <c r="V21" s="86"/>
      <c r="W21" s="34" t="s">
        <v>95</v>
      </c>
      <c r="X21" s="75" t="s">
        <v>160</v>
      </c>
      <c r="Y21" s="35">
        <v>78</v>
      </c>
      <c r="Z21" s="157" t="s">
        <v>95</v>
      </c>
      <c r="AA21" s="157" t="s">
        <v>99</v>
      </c>
      <c r="AB21" s="173">
        <v>20</v>
      </c>
      <c r="AC21" s="86"/>
      <c r="AD21" s="86"/>
      <c r="AE21" s="86"/>
    </row>
    <row r="22" spans="1:31" ht="85.5" customHeight="1" x14ac:dyDescent="0.25">
      <c r="A22" s="105"/>
      <c r="B22" s="176">
        <v>12740.1</v>
      </c>
      <c r="C22" s="176">
        <v>760</v>
      </c>
      <c r="D22" s="182">
        <v>0.06</v>
      </c>
      <c r="E22" s="176">
        <v>297</v>
      </c>
      <c r="F22" s="177">
        <v>2.3E-2</v>
      </c>
      <c r="G22" s="103" t="s">
        <v>142</v>
      </c>
      <c r="H22" s="30"/>
      <c r="I22" s="30"/>
      <c r="J22" s="30"/>
      <c r="K22" s="30" t="s">
        <v>95</v>
      </c>
      <c r="L22" s="30" t="s">
        <v>155</v>
      </c>
      <c r="M22" s="30">
        <v>62</v>
      </c>
      <c r="N22" s="86"/>
      <c r="O22" s="86"/>
      <c r="P22" s="86"/>
      <c r="Q22" s="86"/>
      <c r="R22" s="86"/>
      <c r="S22" s="86"/>
      <c r="T22" s="86"/>
      <c r="U22" s="86"/>
      <c r="V22" s="86"/>
      <c r="W22" s="31" t="s">
        <v>95</v>
      </c>
      <c r="X22" s="31" t="s">
        <v>118</v>
      </c>
      <c r="Y22" s="36">
        <v>72</v>
      </c>
      <c r="Z22" s="169" t="s">
        <v>95</v>
      </c>
      <c r="AA22" s="157" t="s">
        <v>158</v>
      </c>
      <c r="AB22" s="157">
        <v>15</v>
      </c>
      <c r="AC22" s="86"/>
      <c r="AD22" s="86"/>
      <c r="AE22" s="86"/>
    </row>
    <row r="23" spans="1:31" ht="44.25" customHeight="1" x14ac:dyDescent="0.25">
      <c r="A23" s="105"/>
      <c r="B23" s="178"/>
      <c r="C23" s="178"/>
      <c r="D23" s="183"/>
      <c r="E23" s="178"/>
      <c r="F23" s="179"/>
      <c r="G23" s="185"/>
      <c r="H23" s="30"/>
      <c r="I23" s="30"/>
      <c r="J23" s="30"/>
      <c r="K23" s="30" t="s">
        <v>95</v>
      </c>
      <c r="L23" s="30" t="s">
        <v>156</v>
      </c>
      <c r="M23" s="30">
        <v>150</v>
      </c>
      <c r="N23" s="86"/>
      <c r="O23" s="86"/>
      <c r="P23" s="86"/>
      <c r="Q23" s="86"/>
      <c r="R23" s="86"/>
      <c r="S23" s="86"/>
      <c r="T23" s="86"/>
      <c r="U23" s="86"/>
      <c r="V23" s="86"/>
      <c r="W23" s="75" t="s">
        <v>95</v>
      </c>
      <c r="X23" s="75" t="s">
        <v>159</v>
      </c>
      <c r="Y23" s="76">
        <v>60</v>
      </c>
      <c r="Z23" s="169" t="s">
        <v>95</v>
      </c>
      <c r="AA23" s="157" t="s">
        <v>104</v>
      </c>
      <c r="AB23" s="157">
        <v>20</v>
      </c>
      <c r="AC23" s="86"/>
      <c r="AD23" s="86"/>
      <c r="AE23" s="86"/>
    </row>
    <row r="24" spans="1:31" ht="49.5" customHeight="1" x14ac:dyDescent="0.25">
      <c r="A24" s="105"/>
      <c r="B24" s="178"/>
      <c r="C24" s="178"/>
      <c r="D24" s="183"/>
      <c r="E24" s="178"/>
      <c r="F24" s="179"/>
      <c r="G24" s="185"/>
      <c r="H24" s="30"/>
      <c r="I24" s="30"/>
      <c r="J24" s="30"/>
      <c r="K24" s="30"/>
      <c r="L24" s="30" t="s">
        <v>157</v>
      </c>
      <c r="M24" s="30">
        <v>60</v>
      </c>
      <c r="N24" s="86"/>
      <c r="O24" s="86"/>
      <c r="P24" s="86"/>
      <c r="Q24" s="86"/>
      <c r="R24" s="86"/>
      <c r="S24" s="86"/>
      <c r="T24" s="86"/>
      <c r="U24" s="86"/>
      <c r="V24" s="86"/>
      <c r="W24" s="75" t="s">
        <v>95</v>
      </c>
      <c r="X24" s="75" t="s">
        <v>160</v>
      </c>
      <c r="Y24" s="76">
        <v>87</v>
      </c>
      <c r="Z24" s="169" t="s">
        <v>95</v>
      </c>
      <c r="AA24" s="157" t="s">
        <v>105</v>
      </c>
      <c r="AB24" s="157">
        <v>28</v>
      </c>
      <c r="AC24" s="86"/>
      <c r="AD24" s="86"/>
      <c r="AE24" s="86"/>
    </row>
    <row r="25" spans="1:31" ht="49.5" customHeight="1" x14ac:dyDescent="0.25">
      <c r="A25" s="105"/>
      <c r="B25" s="180"/>
      <c r="C25" s="180"/>
      <c r="D25" s="184"/>
      <c r="E25" s="180"/>
      <c r="F25" s="181"/>
      <c r="G25" s="186"/>
      <c r="H25" s="30"/>
      <c r="I25" s="30"/>
      <c r="J25" s="30"/>
      <c r="K25" s="30"/>
      <c r="L25" s="30"/>
      <c r="M25" s="30"/>
      <c r="N25" s="86"/>
      <c r="O25" s="86"/>
      <c r="P25" s="86"/>
      <c r="Q25" s="86"/>
      <c r="R25" s="86"/>
      <c r="S25" s="86"/>
      <c r="T25" s="86"/>
      <c r="U25" s="86"/>
      <c r="V25" s="86"/>
      <c r="W25" s="75" t="s">
        <v>95</v>
      </c>
      <c r="X25" s="75" t="s">
        <v>160</v>
      </c>
      <c r="Y25" s="76">
        <v>78</v>
      </c>
      <c r="Z25" s="157" t="s">
        <v>95</v>
      </c>
      <c r="AA25" s="157" t="s">
        <v>99</v>
      </c>
      <c r="AB25" s="173">
        <v>20</v>
      </c>
      <c r="AC25" s="86"/>
      <c r="AD25" s="86"/>
      <c r="AE25" s="86"/>
    </row>
    <row r="26" spans="1:31" ht="51" customHeight="1" x14ac:dyDescent="0.25">
      <c r="A26" s="105"/>
      <c r="B26" s="176">
        <v>12740.1</v>
      </c>
      <c r="C26" s="176">
        <v>760</v>
      </c>
      <c r="D26" s="182">
        <v>0.06</v>
      </c>
      <c r="E26" s="176">
        <v>297</v>
      </c>
      <c r="F26" s="177">
        <v>2.3E-2</v>
      </c>
      <c r="G26" s="103" t="s">
        <v>150</v>
      </c>
      <c r="H26" s="30"/>
      <c r="I26" s="30"/>
      <c r="J26" s="30"/>
      <c r="K26" s="30" t="s">
        <v>95</v>
      </c>
      <c r="L26" s="30" t="s">
        <v>102</v>
      </c>
      <c r="M26" s="30">
        <v>62</v>
      </c>
      <c r="N26" s="86"/>
      <c r="O26" s="86"/>
      <c r="P26" s="86"/>
      <c r="Q26" s="86"/>
      <c r="R26" s="86"/>
      <c r="S26" s="86"/>
      <c r="T26" s="86"/>
      <c r="U26" s="86"/>
      <c r="V26" s="86"/>
      <c r="W26" s="31" t="s">
        <v>95</v>
      </c>
      <c r="X26" s="31" t="s">
        <v>118</v>
      </c>
      <c r="Y26" s="36">
        <v>72</v>
      </c>
      <c r="Z26" s="169" t="s">
        <v>95</v>
      </c>
      <c r="AA26" s="157" t="s">
        <v>158</v>
      </c>
      <c r="AB26" s="157">
        <v>15</v>
      </c>
      <c r="AC26" s="86"/>
      <c r="AD26" s="86"/>
      <c r="AE26" s="86"/>
    </row>
    <row r="27" spans="1:31" ht="45.75" customHeight="1" x14ac:dyDescent="0.25">
      <c r="A27" s="105"/>
      <c r="B27" s="178"/>
      <c r="C27" s="178"/>
      <c r="D27" s="183"/>
      <c r="E27" s="178"/>
      <c r="F27" s="179"/>
      <c r="G27" s="185"/>
      <c r="H27" s="30"/>
      <c r="I27" s="30"/>
      <c r="J27" s="30"/>
      <c r="K27" s="30" t="s">
        <v>95</v>
      </c>
      <c r="L27" s="30" t="s">
        <v>103</v>
      </c>
      <c r="M27" s="30">
        <v>150</v>
      </c>
      <c r="N27" s="86"/>
      <c r="O27" s="86"/>
      <c r="P27" s="86"/>
      <c r="Q27" s="86"/>
      <c r="R27" s="86"/>
      <c r="S27" s="86"/>
      <c r="T27" s="86"/>
      <c r="U27" s="86"/>
      <c r="V27" s="86"/>
      <c r="W27" s="75" t="s">
        <v>95</v>
      </c>
      <c r="X27" s="75" t="s">
        <v>159</v>
      </c>
      <c r="Y27" s="76">
        <v>60</v>
      </c>
      <c r="Z27" s="169" t="s">
        <v>95</v>
      </c>
      <c r="AA27" s="157" t="s">
        <v>104</v>
      </c>
      <c r="AB27" s="157">
        <v>20</v>
      </c>
      <c r="AC27" s="86"/>
      <c r="AD27" s="86"/>
      <c r="AE27" s="86"/>
    </row>
    <row r="28" spans="1:31" ht="45.75" customHeight="1" x14ac:dyDescent="0.25">
      <c r="A28" s="105"/>
      <c r="B28" s="178"/>
      <c r="C28" s="178"/>
      <c r="D28" s="183"/>
      <c r="E28" s="178"/>
      <c r="F28" s="179"/>
      <c r="G28" s="186"/>
      <c r="H28" s="30"/>
      <c r="I28" s="30"/>
      <c r="J28" s="30"/>
      <c r="K28" s="30"/>
      <c r="L28" s="30" t="s">
        <v>157</v>
      </c>
      <c r="M28" s="30">
        <v>60</v>
      </c>
      <c r="N28" s="86"/>
      <c r="O28" s="86"/>
      <c r="P28" s="86"/>
      <c r="Q28" s="86"/>
      <c r="R28" s="86"/>
      <c r="S28" s="86"/>
      <c r="T28" s="86"/>
      <c r="U28" s="86"/>
      <c r="V28" s="86"/>
      <c r="W28" s="75" t="s">
        <v>95</v>
      </c>
      <c r="X28" s="75" t="s">
        <v>160</v>
      </c>
      <c r="Y28" s="76">
        <v>87</v>
      </c>
      <c r="Z28" s="169" t="s">
        <v>95</v>
      </c>
      <c r="AA28" s="157" t="s">
        <v>105</v>
      </c>
      <c r="AB28" s="157">
        <v>28</v>
      </c>
      <c r="AC28" s="86"/>
      <c r="AD28" s="86"/>
      <c r="AE28" s="86"/>
    </row>
    <row r="29" spans="1:31" ht="45.75" customHeight="1" x14ac:dyDescent="0.25">
      <c r="A29" s="159"/>
      <c r="B29" s="180"/>
      <c r="C29" s="180"/>
      <c r="D29" s="184"/>
      <c r="E29" s="180"/>
      <c r="F29" s="181"/>
      <c r="G29" s="187"/>
      <c r="H29" s="30"/>
      <c r="I29" s="30"/>
      <c r="J29" s="30"/>
      <c r="K29" s="30"/>
      <c r="L29" s="30"/>
      <c r="M29" s="30"/>
      <c r="N29" s="86"/>
      <c r="O29" s="86"/>
      <c r="P29" s="86"/>
      <c r="Q29" s="86"/>
      <c r="R29" s="86"/>
      <c r="S29" s="86"/>
      <c r="T29" s="86"/>
      <c r="U29" s="86"/>
      <c r="V29" s="86"/>
      <c r="W29" s="75" t="s">
        <v>95</v>
      </c>
      <c r="X29" s="75" t="s">
        <v>160</v>
      </c>
      <c r="Y29" s="76">
        <v>78</v>
      </c>
      <c r="Z29" s="157" t="s">
        <v>95</v>
      </c>
      <c r="AA29" s="157" t="s">
        <v>99</v>
      </c>
      <c r="AB29" s="173">
        <v>20</v>
      </c>
      <c r="AC29" s="86"/>
      <c r="AD29" s="86"/>
      <c r="AE29" s="86"/>
    </row>
    <row r="30" spans="1:31" ht="51" customHeight="1" x14ac:dyDescent="0.25">
      <c r="A30" s="104" t="s">
        <v>93</v>
      </c>
      <c r="B30" s="160">
        <v>12740.1</v>
      </c>
      <c r="C30" s="160">
        <v>1856</v>
      </c>
      <c r="D30" s="163">
        <v>4.7E-2</v>
      </c>
      <c r="E30" s="160">
        <v>960</v>
      </c>
      <c r="F30" s="163">
        <v>2.8000000000000001E-2</v>
      </c>
      <c r="G30" s="107" t="s">
        <v>151</v>
      </c>
      <c r="H30" s="85" t="s">
        <v>95</v>
      </c>
      <c r="I30" s="85" t="s">
        <v>111</v>
      </c>
      <c r="J30" s="202">
        <v>352.8</v>
      </c>
      <c r="K30" s="86"/>
      <c r="L30" s="86"/>
      <c r="M30" s="86"/>
      <c r="N30" s="86" t="s">
        <v>95</v>
      </c>
      <c r="O30" s="203" t="s">
        <v>112</v>
      </c>
      <c r="P30" s="200">
        <v>49.1</v>
      </c>
      <c r="Q30" s="85"/>
      <c r="R30" s="85"/>
      <c r="S30" s="202"/>
      <c r="T30" s="86"/>
      <c r="U30" s="86"/>
      <c r="V30" s="85"/>
      <c r="W30" s="85" t="s">
        <v>95</v>
      </c>
      <c r="X30" s="85" t="s">
        <v>113</v>
      </c>
      <c r="Y30" s="200">
        <v>88.3</v>
      </c>
      <c r="Z30" s="86"/>
      <c r="AA30" s="86"/>
      <c r="AB30" s="38"/>
      <c r="AC30" s="86"/>
      <c r="AD30" s="31"/>
      <c r="AE30" s="86"/>
    </row>
    <row r="31" spans="1:31" ht="75.75" customHeight="1" x14ac:dyDescent="0.25">
      <c r="A31" s="105"/>
      <c r="B31" s="161"/>
      <c r="C31" s="161"/>
      <c r="D31" s="164"/>
      <c r="E31" s="161"/>
      <c r="F31" s="164"/>
      <c r="G31" s="107"/>
      <c r="H31" s="167"/>
      <c r="I31" s="167"/>
      <c r="J31" s="167"/>
      <c r="K31" s="86"/>
      <c r="L31" s="86"/>
      <c r="M31" s="86"/>
      <c r="N31" s="86"/>
      <c r="O31" s="204"/>
      <c r="P31" s="200"/>
      <c r="Q31" s="85"/>
      <c r="R31" s="205"/>
      <c r="S31" s="86"/>
      <c r="T31" s="86"/>
      <c r="U31" s="86"/>
      <c r="V31" s="85"/>
      <c r="W31" s="85" t="s">
        <v>95</v>
      </c>
      <c r="X31" s="85" t="s">
        <v>114</v>
      </c>
      <c r="Y31" s="200">
        <v>53.29</v>
      </c>
      <c r="Z31" s="86"/>
      <c r="AA31" s="86"/>
      <c r="AB31" s="38"/>
      <c r="AC31" s="86"/>
      <c r="AD31" s="31"/>
      <c r="AE31" s="86"/>
    </row>
    <row r="32" spans="1:31" ht="76.5" x14ac:dyDescent="0.25">
      <c r="A32" s="105"/>
      <c r="B32" s="161"/>
      <c r="C32" s="161"/>
      <c r="D32" s="164"/>
      <c r="E32" s="161"/>
      <c r="F32" s="164"/>
      <c r="G32" s="107"/>
      <c r="H32" s="167"/>
      <c r="I32" s="167"/>
      <c r="J32" s="167"/>
      <c r="K32" s="86"/>
      <c r="L32" s="86"/>
      <c r="M32" s="86"/>
      <c r="N32" s="86"/>
      <c r="O32" s="204"/>
      <c r="P32" s="200"/>
      <c r="Q32" s="85"/>
      <c r="R32" s="205"/>
      <c r="S32" s="86"/>
      <c r="T32" s="86"/>
      <c r="U32" s="86"/>
      <c r="V32" s="85"/>
      <c r="W32" s="85" t="s">
        <v>95</v>
      </c>
      <c r="X32" s="85" t="s">
        <v>115</v>
      </c>
      <c r="Y32" s="200">
        <v>56.53</v>
      </c>
      <c r="Z32" s="86"/>
      <c r="AA32" s="86"/>
      <c r="AB32" s="38"/>
      <c r="AC32" s="86"/>
      <c r="AD32" s="31"/>
      <c r="AE32" s="86"/>
    </row>
    <row r="33" spans="1:31" ht="87.75" customHeight="1" x14ac:dyDescent="0.25">
      <c r="A33" s="105"/>
      <c r="B33" s="161"/>
      <c r="C33" s="161"/>
      <c r="D33" s="164"/>
      <c r="E33" s="161"/>
      <c r="F33" s="164"/>
      <c r="G33" s="104" t="s">
        <v>152</v>
      </c>
      <c r="H33" s="85" t="s">
        <v>95</v>
      </c>
      <c r="I33" s="85" t="s">
        <v>111</v>
      </c>
      <c r="J33" s="202">
        <v>352.8</v>
      </c>
      <c r="K33" s="167"/>
      <c r="L33" s="167"/>
      <c r="M33" s="167"/>
      <c r="N33" s="86" t="s">
        <v>95</v>
      </c>
      <c r="O33" s="203" t="s">
        <v>112</v>
      </c>
      <c r="P33" s="200">
        <v>49.1</v>
      </c>
      <c r="Q33" s="85"/>
      <c r="R33" s="203"/>
      <c r="S33" s="52"/>
      <c r="T33" s="86"/>
      <c r="U33" s="203"/>
      <c r="V33" s="206"/>
      <c r="W33" s="85" t="s">
        <v>95</v>
      </c>
      <c r="X33" s="85" t="s">
        <v>113</v>
      </c>
      <c r="Y33" s="200">
        <v>88.3</v>
      </c>
      <c r="Z33" s="86"/>
      <c r="AA33" s="86"/>
      <c r="AB33" s="38"/>
      <c r="AC33" s="86"/>
      <c r="AD33" s="31"/>
      <c r="AE33" s="86"/>
    </row>
    <row r="34" spans="1:31" ht="107.25" customHeight="1" x14ac:dyDescent="0.25">
      <c r="A34" s="105"/>
      <c r="B34" s="161"/>
      <c r="C34" s="161"/>
      <c r="D34" s="164"/>
      <c r="E34" s="161"/>
      <c r="F34" s="164"/>
      <c r="G34" s="105"/>
      <c r="H34" s="85"/>
      <c r="I34" s="85"/>
      <c r="J34" s="200"/>
      <c r="K34" s="86"/>
      <c r="L34" s="86"/>
      <c r="M34" s="86"/>
      <c r="N34" s="86"/>
      <c r="O34" s="86"/>
      <c r="P34" s="86"/>
      <c r="Q34" s="86"/>
      <c r="R34" s="203"/>
      <c r="S34" s="207"/>
      <c r="T34" s="86"/>
      <c r="U34" s="86"/>
      <c r="V34" s="208"/>
      <c r="W34" s="85" t="s">
        <v>95</v>
      </c>
      <c r="X34" s="85" t="s">
        <v>114</v>
      </c>
      <c r="Y34" s="200">
        <v>53.29</v>
      </c>
      <c r="Z34" s="86"/>
      <c r="AA34" s="86"/>
      <c r="AB34" s="38"/>
      <c r="AC34" s="86"/>
      <c r="AD34" s="31"/>
      <c r="AE34" s="86"/>
    </row>
    <row r="35" spans="1:31" ht="78" customHeight="1" x14ac:dyDescent="0.25">
      <c r="A35" s="105"/>
      <c r="B35" s="161"/>
      <c r="C35" s="161"/>
      <c r="D35" s="164"/>
      <c r="E35" s="161"/>
      <c r="F35" s="164"/>
      <c r="G35" s="209"/>
      <c r="H35" s="85"/>
      <c r="I35" s="85"/>
      <c r="J35" s="200"/>
      <c r="K35" s="78"/>
      <c r="L35" s="86"/>
      <c r="M35" s="78"/>
      <c r="N35" s="86"/>
      <c r="O35" s="86"/>
      <c r="P35" s="86"/>
      <c r="Q35" s="86"/>
      <c r="R35" s="210"/>
      <c r="S35" s="211"/>
      <c r="T35" s="212"/>
      <c r="U35" s="85"/>
      <c r="V35" s="52"/>
      <c r="W35" s="85" t="s">
        <v>95</v>
      </c>
      <c r="X35" s="85" t="s">
        <v>115</v>
      </c>
      <c r="Y35" s="200">
        <v>56.53</v>
      </c>
      <c r="Z35" s="86"/>
      <c r="AA35" s="86"/>
      <c r="AB35" s="38"/>
      <c r="AC35" s="86"/>
      <c r="AD35" s="31"/>
      <c r="AE35" s="86"/>
    </row>
    <row r="36" spans="1:31" ht="72.75" customHeight="1" x14ac:dyDescent="0.25">
      <c r="A36" s="105"/>
      <c r="B36" s="161"/>
      <c r="C36" s="161"/>
      <c r="D36" s="164"/>
      <c r="E36" s="161"/>
      <c r="F36" s="164"/>
      <c r="G36" s="107" t="s">
        <v>153</v>
      </c>
      <c r="H36" s="85" t="s">
        <v>95</v>
      </c>
      <c r="I36" s="85" t="s">
        <v>111</v>
      </c>
      <c r="J36" s="202">
        <v>352.8</v>
      </c>
      <c r="K36" s="167"/>
      <c r="L36" s="167"/>
      <c r="M36" s="167"/>
      <c r="N36" s="86" t="s">
        <v>95</v>
      </c>
      <c r="O36" s="203" t="s">
        <v>112</v>
      </c>
      <c r="P36" s="200">
        <v>49.1</v>
      </c>
      <c r="Q36" s="85"/>
      <c r="R36" s="203"/>
      <c r="S36" s="52"/>
      <c r="T36" s="86"/>
      <c r="U36" s="203"/>
      <c r="V36" s="206"/>
      <c r="W36" s="85" t="s">
        <v>95</v>
      </c>
      <c r="X36" s="85" t="s">
        <v>113</v>
      </c>
      <c r="Y36" s="200">
        <v>88.3</v>
      </c>
      <c r="Z36" s="86"/>
      <c r="AA36" s="86"/>
      <c r="AB36" s="38"/>
      <c r="AC36" s="86"/>
      <c r="AD36" s="31"/>
      <c r="AE36" s="86"/>
    </row>
    <row r="37" spans="1:31" ht="65.25" customHeight="1" x14ac:dyDescent="0.25">
      <c r="A37" s="105"/>
      <c r="B37" s="161"/>
      <c r="C37" s="161"/>
      <c r="D37" s="164"/>
      <c r="E37" s="161"/>
      <c r="F37" s="164"/>
      <c r="G37" s="107"/>
      <c r="H37" s="85"/>
      <c r="I37" s="85"/>
      <c r="J37" s="200"/>
      <c r="K37" s="86"/>
      <c r="L37" s="86"/>
      <c r="M37" s="86"/>
      <c r="N37" s="86"/>
      <c r="O37" s="86"/>
      <c r="P37" s="86"/>
      <c r="Q37" s="86"/>
      <c r="R37" s="203"/>
      <c r="S37" s="207"/>
      <c r="T37" s="86"/>
      <c r="U37" s="86"/>
      <c r="V37" s="208"/>
      <c r="W37" s="85" t="s">
        <v>95</v>
      </c>
      <c r="X37" s="85" t="s">
        <v>114</v>
      </c>
      <c r="Y37" s="200">
        <v>53.29</v>
      </c>
      <c r="Z37" s="86"/>
      <c r="AA37" s="86"/>
      <c r="AB37" s="38"/>
      <c r="AC37" s="86"/>
      <c r="AD37" s="31"/>
      <c r="AE37" s="86"/>
    </row>
    <row r="38" spans="1:31" ht="63.75" customHeight="1" x14ac:dyDescent="0.25">
      <c r="A38" s="105"/>
      <c r="B38" s="161"/>
      <c r="C38" s="161"/>
      <c r="D38" s="164"/>
      <c r="E38" s="161"/>
      <c r="F38" s="164"/>
      <c r="G38" s="107"/>
      <c r="H38" s="85"/>
      <c r="I38" s="85"/>
      <c r="J38" s="200"/>
      <c r="K38" s="78"/>
      <c r="L38" s="86"/>
      <c r="M38" s="78"/>
      <c r="N38" s="86"/>
      <c r="O38" s="86"/>
      <c r="P38" s="86"/>
      <c r="Q38" s="86"/>
      <c r="R38" s="210"/>
      <c r="S38" s="211"/>
      <c r="T38" s="212"/>
      <c r="U38" s="85"/>
      <c r="V38" s="52"/>
      <c r="W38" s="85" t="s">
        <v>95</v>
      </c>
      <c r="X38" s="85" t="s">
        <v>115</v>
      </c>
      <c r="Y38" s="200">
        <v>56.53</v>
      </c>
      <c r="Z38" s="86"/>
      <c r="AA38" s="86"/>
      <c r="AB38" s="86"/>
      <c r="AC38" s="86"/>
      <c r="AD38" s="31"/>
      <c r="AE38" s="86"/>
    </row>
    <row r="39" spans="1:31" ht="65.25" customHeight="1" x14ac:dyDescent="0.25">
      <c r="A39" s="105"/>
      <c r="B39" s="161"/>
      <c r="C39" s="161"/>
      <c r="D39" s="164"/>
      <c r="E39" s="161"/>
      <c r="F39" s="164"/>
      <c r="G39" s="107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38"/>
      <c r="Z39" s="86"/>
      <c r="AA39" s="86"/>
      <c r="AB39" s="86"/>
      <c r="AC39" s="86"/>
      <c r="AD39" s="31"/>
      <c r="AE39" s="86"/>
    </row>
    <row r="40" spans="1:31" ht="63.75" x14ac:dyDescent="0.25">
      <c r="A40" s="105"/>
      <c r="B40" s="161"/>
      <c r="C40" s="161"/>
      <c r="D40" s="164"/>
      <c r="E40" s="161"/>
      <c r="F40" s="164"/>
      <c r="G40" s="102" t="s">
        <v>154</v>
      </c>
      <c r="H40" s="85" t="s">
        <v>95</v>
      </c>
      <c r="I40" s="85" t="s">
        <v>111</v>
      </c>
      <c r="J40" s="202">
        <v>352.8</v>
      </c>
      <c r="K40" s="167"/>
      <c r="L40" s="167"/>
      <c r="M40" s="167"/>
      <c r="N40" s="86" t="s">
        <v>95</v>
      </c>
      <c r="O40" s="203" t="s">
        <v>112</v>
      </c>
      <c r="P40" s="200">
        <v>49.1</v>
      </c>
      <c r="Q40" s="75"/>
      <c r="R40" s="213"/>
      <c r="S40" s="53"/>
      <c r="T40" s="86"/>
      <c r="U40" s="31"/>
      <c r="V40" s="214"/>
      <c r="W40" s="75" t="s">
        <v>95</v>
      </c>
      <c r="X40" s="75" t="s">
        <v>116</v>
      </c>
      <c r="Y40" s="200">
        <v>88.3</v>
      </c>
      <c r="Z40" s="31"/>
      <c r="AA40" s="31"/>
      <c r="AB40" s="36"/>
      <c r="AC40" s="86"/>
      <c r="AD40" s="86"/>
      <c r="AE40" s="86"/>
    </row>
    <row r="41" spans="1:31" ht="102" x14ac:dyDescent="0.25">
      <c r="A41" s="105"/>
      <c r="B41" s="161"/>
      <c r="C41" s="161"/>
      <c r="D41" s="164"/>
      <c r="E41" s="161"/>
      <c r="F41" s="164"/>
      <c r="G41" s="170"/>
      <c r="H41" s="30"/>
      <c r="I41" s="30"/>
      <c r="J41" s="30"/>
      <c r="K41" s="30"/>
      <c r="L41" s="30"/>
      <c r="M41" s="30"/>
      <c r="N41" s="86"/>
      <c r="O41" s="86"/>
      <c r="P41" s="86"/>
      <c r="Q41" s="31"/>
      <c r="R41" s="31"/>
      <c r="S41" s="31"/>
      <c r="T41" s="73"/>
      <c r="U41" s="74"/>
      <c r="V41" s="53"/>
      <c r="W41" s="75" t="s">
        <v>95</v>
      </c>
      <c r="X41" s="75" t="s">
        <v>117</v>
      </c>
      <c r="Y41" s="200">
        <v>53.29</v>
      </c>
      <c r="Z41" s="86"/>
      <c r="AA41" s="30"/>
      <c r="AB41" s="86"/>
      <c r="AC41" s="86"/>
      <c r="AD41" s="86"/>
      <c r="AE41" s="86"/>
    </row>
    <row r="42" spans="1:31" ht="76.5" x14ac:dyDescent="0.25">
      <c r="A42" s="159"/>
      <c r="B42" s="162"/>
      <c r="C42" s="162"/>
      <c r="D42" s="165"/>
      <c r="E42" s="162"/>
      <c r="F42" s="165"/>
      <c r="G42" s="171"/>
      <c r="H42" s="30"/>
      <c r="I42" s="30"/>
      <c r="J42" s="30"/>
      <c r="K42" s="30"/>
      <c r="L42" s="30"/>
      <c r="M42" s="30"/>
      <c r="N42" s="86"/>
      <c r="O42" s="86"/>
      <c r="P42" s="86"/>
      <c r="Q42" s="86"/>
      <c r="R42" s="86"/>
      <c r="S42" s="86"/>
      <c r="T42" s="86"/>
      <c r="U42" s="86"/>
      <c r="V42" s="86"/>
      <c r="W42" s="75" t="s">
        <v>95</v>
      </c>
      <c r="X42" s="75" t="s">
        <v>115</v>
      </c>
      <c r="Y42" s="200">
        <v>56.53</v>
      </c>
      <c r="Z42" s="86"/>
      <c r="AA42" s="30"/>
      <c r="AB42" s="86"/>
      <c r="AC42" s="86"/>
      <c r="AD42" s="86"/>
      <c r="AE42" s="86"/>
    </row>
    <row r="43" spans="1:31" x14ac:dyDescent="0.25">
      <c r="B43" s="80"/>
      <c r="C43" s="80">
        <f>SUM(C7:C42)</f>
        <v>7382</v>
      </c>
      <c r="D43" s="82">
        <f t="shared" ref="D43:J43" si="0">SUM(D7:D42)</f>
        <v>0.48199999999999998</v>
      </c>
      <c r="E43" s="80">
        <f t="shared" si="0"/>
        <v>2378</v>
      </c>
      <c r="F43" s="82">
        <f t="shared" si="0"/>
        <v>0.13799999999999998</v>
      </c>
      <c r="G43" s="55">
        <f t="shared" si="0"/>
        <v>0</v>
      </c>
      <c r="H43" s="55">
        <f t="shared" si="0"/>
        <v>0</v>
      </c>
      <c r="I43" s="71">
        <f t="shared" si="0"/>
        <v>0</v>
      </c>
      <c r="J43" s="55">
        <f t="shared" si="0"/>
        <v>1596.1999999999998</v>
      </c>
    </row>
  </sheetData>
  <mergeCells count="59">
    <mergeCell ref="A14:A29"/>
    <mergeCell ref="B26:B29"/>
    <mergeCell ref="C26:C29"/>
    <mergeCell ref="D26:D29"/>
    <mergeCell ref="E26:E29"/>
    <mergeCell ref="F26:F29"/>
    <mergeCell ref="B14:B17"/>
    <mergeCell ref="C14:C17"/>
    <mergeCell ref="D14:D17"/>
    <mergeCell ref="E14:E17"/>
    <mergeCell ref="F14:F17"/>
    <mergeCell ref="B18:B21"/>
    <mergeCell ref="C18:C21"/>
    <mergeCell ref="D18:D21"/>
    <mergeCell ref="E18:E21"/>
    <mergeCell ref="F18:F21"/>
    <mergeCell ref="F7:F13"/>
    <mergeCell ref="A30:A42"/>
    <mergeCell ref="B30:B42"/>
    <mergeCell ref="C30:C42"/>
    <mergeCell ref="D30:D42"/>
    <mergeCell ref="E30:E42"/>
    <mergeCell ref="F30:F42"/>
    <mergeCell ref="B22:B25"/>
    <mergeCell ref="C22:C25"/>
    <mergeCell ref="D22:D25"/>
    <mergeCell ref="E22:E25"/>
    <mergeCell ref="F22:F25"/>
    <mergeCell ref="A7:A13"/>
    <mergeCell ref="B7:B13"/>
    <mergeCell ref="C7:C13"/>
    <mergeCell ref="D7:D13"/>
    <mergeCell ref="E7:E13"/>
    <mergeCell ref="N4:P4"/>
    <mergeCell ref="A1:AE1"/>
    <mergeCell ref="AC4:AE4"/>
    <mergeCell ref="Q4:S4"/>
    <mergeCell ref="T4:V4"/>
    <mergeCell ref="W4:Y4"/>
    <mergeCell ref="Z4:AB4"/>
    <mergeCell ref="A3:A5"/>
    <mergeCell ref="B3:B5"/>
    <mergeCell ref="C3:C5"/>
    <mergeCell ref="D3:D5"/>
    <mergeCell ref="E3:E5"/>
    <mergeCell ref="F3:F5"/>
    <mergeCell ref="G3:G5"/>
    <mergeCell ref="H3:J4"/>
    <mergeCell ref="K3:AE3"/>
    <mergeCell ref="K4:M4"/>
    <mergeCell ref="G40:G42"/>
    <mergeCell ref="G7:G13"/>
    <mergeCell ref="G14:G16"/>
    <mergeCell ref="G33:G35"/>
    <mergeCell ref="G30:G32"/>
    <mergeCell ref="G36:G39"/>
    <mergeCell ref="G26:G28"/>
    <mergeCell ref="G18:G21"/>
    <mergeCell ref="G22:G25"/>
  </mergeCells>
  <pageMargins left="0.11811023622047245" right="0.11811023622047245" top="0.35433070866141736" bottom="0.35433070866141736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zoomScale="90" zoomScaleNormal="90" zoomScaleSheetLayoutView="90" workbookViewId="0">
      <selection activeCell="B6" sqref="B6:K10"/>
    </sheetView>
  </sheetViews>
  <sheetFormatPr defaultRowHeight="15" x14ac:dyDescent="0.25"/>
  <cols>
    <col min="1" max="1" width="13" style="2" customWidth="1"/>
    <col min="2" max="2" width="21.28515625" style="2" customWidth="1"/>
    <col min="3" max="3" width="19.5703125" style="2" customWidth="1"/>
    <col min="4" max="4" width="19" style="2" customWidth="1"/>
    <col min="5" max="6" width="16.5703125" style="2" customWidth="1"/>
    <col min="7" max="7" width="15.42578125" style="2" customWidth="1"/>
    <col min="8" max="8" width="15.85546875" style="2" customWidth="1"/>
    <col min="9" max="9" width="14" style="2" customWidth="1"/>
    <col min="10" max="10" width="12.7109375" style="2" customWidth="1"/>
    <col min="11" max="11" width="22.28515625" style="2" customWidth="1"/>
  </cols>
  <sheetData>
    <row r="1" spans="1:31" ht="86.25" customHeight="1" x14ac:dyDescent="0.25">
      <c r="A1" s="92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31" ht="46.5" customHeight="1" x14ac:dyDescent="0.25">
      <c r="A2" s="123" t="s">
        <v>0</v>
      </c>
      <c r="B2" s="123" t="s">
        <v>82</v>
      </c>
      <c r="C2" s="123" t="s">
        <v>56</v>
      </c>
      <c r="D2" s="123" t="s">
        <v>57</v>
      </c>
      <c r="E2" s="97" t="s">
        <v>61</v>
      </c>
      <c r="F2" s="127"/>
      <c r="G2" s="128"/>
      <c r="H2" s="128"/>
      <c r="I2" s="128"/>
      <c r="J2" s="128"/>
      <c r="K2" s="129"/>
    </row>
    <row r="3" spans="1:31" ht="280.5" customHeight="1" x14ac:dyDescent="0.25">
      <c r="A3" s="134"/>
      <c r="B3" s="119"/>
      <c r="C3" s="119"/>
      <c r="D3" s="119"/>
      <c r="E3" s="95" t="s">
        <v>35</v>
      </c>
      <c r="F3" s="95" t="s">
        <v>62</v>
      </c>
      <c r="G3" s="123" t="s">
        <v>16</v>
      </c>
      <c r="H3" s="123" t="s">
        <v>55</v>
      </c>
      <c r="I3" s="123" t="s">
        <v>15</v>
      </c>
      <c r="J3" s="132" t="s">
        <v>60</v>
      </c>
      <c r="K3" s="133"/>
    </row>
    <row r="4" spans="1:31" ht="106.5" customHeight="1" x14ac:dyDescent="0.25">
      <c r="A4" s="120"/>
      <c r="B4" s="120"/>
      <c r="C4" s="120"/>
      <c r="D4" s="120"/>
      <c r="E4" s="106"/>
      <c r="F4" s="106"/>
      <c r="G4" s="106"/>
      <c r="H4" s="106"/>
      <c r="I4" s="106"/>
      <c r="J4" s="21" t="s">
        <v>63</v>
      </c>
      <c r="K4" s="22" t="s">
        <v>64</v>
      </c>
    </row>
    <row r="5" spans="1:31" ht="22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31" ht="36" customHeight="1" x14ac:dyDescent="0.25">
      <c r="A6" s="14" t="s">
        <v>77</v>
      </c>
      <c r="B6" s="51">
        <v>12740.1</v>
      </c>
      <c r="C6" s="51">
        <v>176.6</v>
      </c>
      <c r="D6" s="81">
        <v>8.3999999999999995E-3</v>
      </c>
      <c r="E6" s="30" t="s">
        <v>90</v>
      </c>
      <c r="F6" s="30" t="s">
        <v>91</v>
      </c>
      <c r="G6" s="30" t="s">
        <v>92</v>
      </c>
      <c r="H6" s="30" t="s">
        <v>88</v>
      </c>
      <c r="I6" s="30" t="s">
        <v>89</v>
      </c>
      <c r="J6" s="30">
        <v>180</v>
      </c>
      <c r="K6" s="51">
        <v>176.6</v>
      </c>
    </row>
    <row r="7" spans="1:31" ht="57" customHeight="1" x14ac:dyDescent="0.25">
      <c r="A7" s="14" t="s">
        <v>77</v>
      </c>
      <c r="B7" s="188">
        <v>12740.1</v>
      </c>
      <c r="C7" s="188">
        <v>184</v>
      </c>
      <c r="D7" s="189">
        <v>1.4999999999999999E-2</v>
      </c>
      <c r="E7" s="190" t="s">
        <v>83</v>
      </c>
      <c r="F7" s="191" t="s">
        <v>85</v>
      </c>
      <c r="G7" s="190" t="s">
        <v>84</v>
      </c>
      <c r="H7" s="190">
        <v>35</v>
      </c>
      <c r="I7" s="190" t="s">
        <v>86</v>
      </c>
      <c r="J7" s="190">
        <v>5.6</v>
      </c>
      <c r="K7" s="190">
        <f>H7*J7</f>
        <v>196</v>
      </c>
    </row>
    <row r="8" spans="1:31" ht="57" customHeight="1" x14ac:dyDescent="0.25">
      <c r="A8" s="14" t="s">
        <v>77</v>
      </c>
      <c r="B8" s="51">
        <v>12740.1</v>
      </c>
      <c r="C8" s="51">
        <v>160</v>
      </c>
      <c r="D8" s="81">
        <v>1.2999999999999999E-2</v>
      </c>
      <c r="E8" s="30" t="s">
        <v>87</v>
      </c>
      <c r="F8" s="192" t="s">
        <v>101</v>
      </c>
      <c r="G8" s="30" t="s">
        <v>100</v>
      </c>
      <c r="H8" s="30" t="s">
        <v>147</v>
      </c>
      <c r="I8" s="30" t="s">
        <v>110</v>
      </c>
      <c r="J8" s="30">
        <v>80</v>
      </c>
      <c r="K8" s="51">
        <v>159.94999999999999</v>
      </c>
    </row>
    <row r="9" spans="1:31" ht="57" customHeight="1" x14ac:dyDescent="0.25">
      <c r="A9" s="14" t="s">
        <v>77</v>
      </c>
      <c r="B9" s="51">
        <v>12740.1</v>
      </c>
      <c r="C9" s="51">
        <v>384</v>
      </c>
      <c r="D9" s="81">
        <v>0.03</v>
      </c>
      <c r="E9" s="30" t="s">
        <v>87</v>
      </c>
      <c r="F9" s="192" t="s">
        <v>106</v>
      </c>
      <c r="G9" s="30" t="s">
        <v>107</v>
      </c>
      <c r="H9" s="30" t="s">
        <v>148</v>
      </c>
      <c r="I9" s="30" t="s">
        <v>108</v>
      </c>
      <c r="J9" s="51">
        <v>25</v>
      </c>
      <c r="K9" s="51">
        <v>200</v>
      </c>
    </row>
    <row r="10" spans="1:31" ht="39.75" customHeight="1" thickBot="1" x14ac:dyDescent="0.3">
      <c r="A10" s="33"/>
      <c r="B10" s="193"/>
      <c r="C10" s="193"/>
      <c r="D10" s="194"/>
      <c r="E10" s="195" t="s">
        <v>87</v>
      </c>
      <c r="F10" s="156" t="s">
        <v>109</v>
      </c>
      <c r="G10" s="195" t="s">
        <v>107</v>
      </c>
      <c r="H10" s="195" t="s">
        <v>149</v>
      </c>
      <c r="I10" s="195" t="s">
        <v>110</v>
      </c>
      <c r="J10" s="193">
        <v>9.1999999999999993</v>
      </c>
      <c r="K10" s="193">
        <v>184</v>
      </c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39.75" customHeight="1" x14ac:dyDescent="0.25">
      <c r="A11" s="56"/>
      <c r="B11" s="83"/>
      <c r="C11" s="83">
        <f>SUM(C6:C10)</f>
        <v>904.6</v>
      </c>
      <c r="D11" s="84">
        <f t="shared" ref="D11:K11" si="0">SUM(D6:D10)</f>
        <v>6.6399999999999987E-2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35</v>
      </c>
      <c r="I11" s="47">
        <f t="shared" si="0"/>
        <v>0</v>
      </c>
      <c r="J11" s="47">
        <f t="shared" si="0"/>
        <v>299.8</v>
      </c>
      <c r="K11" s="83">
        <f t="shared" si="0"/>
        <v>916.55</v>
      </c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49.5" customHeight="1" x14ac:dyDescent="0.25">
      <c r="A12" s="124" t="s">
        <v>39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31" ht="46.5" customHeight="1" x14ac:dyDescent="0.25">
      <c r="A13" s="130" t="s">
        <v>68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31" ht="57.75" customHeight="1" x14ac:dyDescent="0.25">
      <c r="A14" s="126" t="s">
        <v>17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3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3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mergeCells count="15">
    <mergeCell ref="H3:H4"/>
    <mergeCell ref="I3:I4"/>
    <mergeCell ref="A12:K12"/>
    <mergeCell ref="A14:K14"/>
    <mergeCell ref="A1:K1"/>
    <mergeCell ref="E2:K2"/>
    <mergeCell ref="A13:K13"/>
    <mergeCell ref="J3:K3"/>
    <mergeCell ref="A2:A4"/>
    <mergeCell ref="B2:B4"/>
    <mergeCell ref="C2:C4"/>
    <mergeCell ref="D2:D4"/>
    <mergeCell ref="E3:E4"/>
    <mergeCell ref="F3:F4"/>
    <mergeCell ref="G3:G4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1" max="1" width="13" style="2" customWidth="1"/>
    <col min="2" max="2" width="23.7109375" style="2" customWidth="1"/>
    <col min="3" max="3" width="21.28515625" style="2" customWidth="1"/>
    <col min="4" max="4" width="20.7109375" style="2" customWidth="1"/>
    <col min="5" max="5" width="18.28515625" style="2" customWidth="1"/>
    <col min="6" max="6" width="16.28515625" style="2" customWidth="1"/>
    <col min="7" max="8" width="21" style="2" customWidth="1"/>
    <col min="9" max="9" width="20.7109375" style="2" customWidth="1"/>
  </cols>
  <sheetData>
    <row r="1" spans="1:12" ht="111" customHeight="1" x14ac:dyDescent="0.25">
      <c r="A1" s="92" t="s">
        <v>65</v>
      </c>
      <c r="B1" s="92"/>
      <c r="C1" s="92"/>
      <c r="D1" s="92"/>
      <c r="E1" s="92"/>
      <c r="F1" s="92"/>
      <c r="G1" s="92"/>
      <c r="H1" s="92"/>
      <c r="I1" s="92"/>
    </row>
    <row r="2" spans="1:12" ht="61.5" customHeight="1" x14ac:dyDescent="0.25">
      <c r="A2" s="123" t="s">
        <v>0</v>
      </c>
      <c r="B2" s="123" t="s">
        <v>82</v>
      </c>
      <c r="C2" s="123" t="s">
        <v>70</v>
      </c>
      <c r="D2" s="123" t="s">
        <v>71</v>
      </c>
      <c r="E2" s="90" t="s">
        <v>72</v>
      </c>
      <c r="F2" s="137"/>
      <c r="G2" s="137"/>
      <c r="H2" s="137"/>
      <c r="I2" s="137"/>
    </row>
    <row r="3" spans="1:12" ht="213.75" customHeight="1" x14ac:dyDescent="0.25">
      <c r="A3" s="134"/>
      <c r="B3" s="119"/>
      <c r="C3" s="119"/>
      <c r="D3" s="119"/>
      <c r="E3" s="95" t="s">
        <v>20</v>
      </c>
      <c r="F3" s="95" t="s">
        <v>18</v>
      </c>
      <c r="G3" s="123" t="s">
        <v>19</v>
      </c>
      <c r="H3" s="97" t="s">
        <v>75</v>
      </c>
      <c r="I3" s="135"/>
    </row>
    <row r="4" spans="1:12" ht="105" customHeight="1" x14ac:dyDescent="0.25">
      <c r="A4" s="120"/>
      <c r="B4" s="120"/>
      <c r="C4" s="120"/>
      <c r="D4" s="120"/>
      <c r="E4" s="106"/>
      <c r="F4" s="106"/>
      <c r="G4" s="106"/>
      <c r="H4" s="21" t="s">
        <v>74</v>
      </c>
      <c r="I4" s="22" t="s">
        <v>73</v>
      </c>
    </row>
    <row r="5" spans="1:12" ht="22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12" ht="24" customHeight="1" x14ac:dyDescent="0.25">
      <c r="A6" s="14" t="s">
        <v>77</v>
      </c>
      <c r="B6" s="14">
        <v>12740.1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</row>
    <row r="7" spans="1:12" ht="58.5" customHeight="1" x14ac:dyDescent="0.25">
      <c r="A7" s="124" t="s">
        <v>39</v>
      </c>
      <c r="B7" s="125"/>
      <c r="C7" s="125"/>
      <c r="D7" s="125"/>
      <c r="E7" s="125"/>
      <c r="F7" s="125"/>
      <c r="G7" s="125"/>
      <c r="H7" s="125"/>
      <c r="I7" s="125"/>
      <c r="J7" s="26"/>
      <c r="K7" s="26"/>
      <c r="L7" s="26"/>
    </row>
    <row r="8" spans="1:12" ht="49.5" customHeight="1" x14ac:dyDescent="0.25">
      <c r="A8" s="124" t="s">
        <v>69</v>
      </c>
      <c r="B8" s="136"/>
      <c r="C8" s="136"/>
      <c r="D8" s="136"/>
      <c r="E8" s="136"/>
      <c r="F8" s="136"/>
      <c r="G8" s="136"/>
      <c r="H8" s="136"/>
      <c r="I8" s="13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</sheetData>
  <mergeCells count="12">
    <mergeCell ref="H3:I3"/>
    <mergeCell ref="A8:I8"/>
    <mergeCell ref="E2:I2"/>
    <mergeCell ref="A1:I1"/>
    <mergeCell ref="A7:I7"/>
    <mergeCell ref="A2:A4"/>
    <mergeCell ref="B2:B4"/>
    <mergeCell ref="C2:C4"/>
    <mergeCell ref="D2:D4"/>
    <mergeCell ref="E3:E4"/>
    <mergeCell ref="F3:F4"/>
    <mergeCell ref="G3:G4"/>
  </mergeCells>
  <pageMargins left="0.51181102362204722" right="0.51181102362204722" top="0.35433070866141736" bottom="0.35433070866141736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view="pageBreakPreview" zoomScale="75" zoomScaleNormal="100" zoomScaleSheetLayoutView="75" workbookViewId="0">
      <selection activeCell="I5" sqref="I5"/>
    </sheetView>
  </sheetViews>
  <sheetFormatPr defaultRowHeight="15" x14ac:dyDescent="0.25"/>
  <cols>
    <col min="1" max="1" width="20" customWidth="1"/>
    <col min="2" max="2" width="21.42578125" customWidth="1"/>
    <col min="3" max="3" width="10.28515625" customWidth="1"/>
    <col min="4" max="4" width="14.5703125" customWidth="1"/>
    <col min="5" max="5" width="14.42578125" customWidth="1"/>
    <col min="6" max="7" width="13" customWidth="1"/>
    <col min="8" max="8" width="9.7109375" customWidth="1"/>
    <col min="9" max="10" width="14.5703125" customWidth="1"/>
    <col min="11" max="12" width="12.42578125" customWidth="1"/>
    <col min="13" max="13" width="10.28515625" customWidth="1"/>
    <col min="14" max="15" width="14.42578125" customWidth="1"/>
    <col min="16" max="16" width="12.7109375" customWidth="1"/>
    <col min="17" max="17" width="13.28515625" customWidth="1"/>
    <col min="18" max="21" width="14.140625" customWidth="1"/>
    <col min="22" max="22" width="13" customWidth="1"/>
    <col min="23" max="24" width="12.5703125" customWidth="1"/>
    <col min="25" max="25" width="12.28515625" customWidth="1"/>
    <col min="26" max="26" width="12.7109375" customWidth="1"/>
    <col min="27" max="27" width="12.42578125" customWidth="1"/>
  </cols>
  <sheetData>
    <row r="1" spans="1:52" ht="59.25" customHeight="1" x14ac:dyDescent="0.25">
      <c r="A1" s="108" t="s">
        <v>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3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7"/>
      <c r="AY1" s="17"/>
      <c r="AZ1" s="17"/>
    </row>
    <row r="2" spans="1:52" ht="108.75" customHeight="1" x14ac:dyDescent="0.25">
      <c r="A2" s="139" t="s">
        <v>0</v>
      </c>
      <c r="B2" s="140" t="s">
        <v>82</v>
      </c>
      <c r="C2" s="148" t="s">
        <v>36</v>
      </c>
      <c r="D2" s="149"/>
      <c r="E2" s="149"/>
      <c r="F2" s="149"/>
      <c r="G2" s="147"/>
      <c r="H2" s="148" t="s">
        <v>45</v>
      </c>
      <c r="I2" s="150"/>
      <c r="J2" s="150"/>
      <c r="K2" s="150"/>
      <c r="L2" s="147"/>
      <c r="M2" s="151" t="s">
        <v>46</v>
      </c>
      <c r="N2" s="151"/>
      <c r="O2" s="151"/>
      <c r="P2" s="151"/>
      <c r="Q2" s="137"/>
      <c r="R2" s="144" t="s">
        <v>38</v>
      </c>
      <c r="S2" s="145"/>
      <c r="T2" s="145"/>
      <c r="U2" s="145"/>
      <c r="V2" s="146"/>
      <c r="W2" s="144" t="s">
        <v>47</v>
      </c>
      <c r="X2" s="145"/>
      <c r="Y2" s="145"/>
      <c r="Z2" s="145"/>
      <c r="AA2" s="147"/>
    </row>
    <row r="3" spans="1:52" ht="149.25" customHeight="1" x14ac:dyDescent="0.25">
      <c r="A3" s="94"/>
      <c r="B3" s="141"/>
      <c r="C3" s="19" t="s">
        <v>42</v>
      </c>
      <c r="D3" s="19" t="s">
        <v>40</v>
      </c>
      <c r="E3" s="19" t="s">
        <v>43</v>
      </c>
      <c r="F3" s="19" t="s">
        <v>37</v>
      </c>
      <c r="G3" s="19" t="s">
        <v>44</v>
      </c>
      <c r="H3" s="19" t="s">
        <v>42</v>
      </c>
      <c r="I3" s="19" t="s">
        <v>40</v>
      </c>
      <c r="J3" s="19" t="s">
        <v>43</v>
      </c>
      <c r="K3" s="19" t="s">
        <v>37</v>
      </c>
      <c r="L3" s="19" t="s">
        <v>44</v>
      </c>
      <c r="M3" s="19" t="s">
        <v>42</v>
      </c>
      <c r="N3" s="19" t="s">
        <v>40</v>
      </c>
      <c r="O3" s="19" t="s">
        <v>43</v>
      </c>
      <c r="P3" s="19" t="s">
        <v>37</v>
      </c>
      <c r="Q3" s="19" t="s">
        <v>44</v>
      </c>
      <c r="R3" s="19" t="s">
        <v>42</v>
      </c>
      <c r="S3" s="19" t="s">
        <v>40</v>
      </c>
      <c r="T3" s="19" t="s">
        <v>43</v>
      </c>
      <c r="U3" s="19" t="s">
        <v>37</v>
      </c>
      <c r="V3" s="19" t="s">
        <v>44</v>
      </c>
      <c r="W3" s="19" t="s">
        <v>42</v>
      </c>
      <c r="X3" s="19" t="s">
        <v>40</v>
      </c>
      <c r="Y3" s="19" t="s">
        <v>43</v>
      </c>
      <c r="Z3" s="19" t="s">
        <v>37</v>
      </c>
      <c r="AA3" s="19" t="s">
        <v>44</v>
      </c>
    </row>
    <row r="4" spans="1:52" ht="15.75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  <c r="U4" s="14">
        <v>21</v>
      </c>
      <c r="V4" s="14">
        <v>22</v>
      </c>
      <c r="W4" s="14">
        <v>23</v>
      </c>
      <c r="X4" s="14">
        <v>24</v>
      </c>
      <c r="Y4" s="14">
        <v>25</v>
      </c>
      <c r="Z4" s="14">
        <v>26</v>
      </c>
      <c r="AA4" s="14">
        <v>27</v>
      </c>
    </row>
    <row r="5" spans="1:52" ht="20.25" customHeight="1" x14ac:dyDescent="0.25">
      <c r="A5" s="63" t="s">
        <v>77</v>
      </c>
      <c r="B5" s="64">
        <v>12740.1</v>
      </c>
      <c r="C5" s="64">
        <f>D5+F5</f>
        <v>3568.36</v>
      </c>
      <c r="D5" s="65">
        <f>'Медицинское оборудование'!H16</f>
        <v>3263.5</v>
      </c>
      <c r="E5" s="66">
        <v>94</v>
      </c>
      <c r="F5" s="64">
        <v>304.86</v>
      </c>
      <c r="G5" s="67">
        <v>6</v>
      </c>
      <c r="H5" s="64">
        <f>I5+K5</f>
        <v>7735.22</v>
      </c>
      <c r="I5" s="64">
        <f>'Реаб оборудование+оргтехника '!C43</f>
        <v>7382</v>
      </c>
      <c r="J5" s="68">
        <v>0.94</v>
      </c>
      <c r="K5" s="64">
        <v>353.22</v>
      </c>
      <c r="L5" s="68">
        <v>0.06</v>
      </c>
      <c r="M5" s="64">
        <f>N5+P5</f>
        <v>2449.46</v>
      </c>
      <c r="N5" s="64">
        <f>'Реаб оборудование+оргтехника '!E43</f>
        <v>2378</v>
      </c>
      <c r="O5" s="68">
        <v>0.94</v>
      </c>
      <c r="P5" s="64">
        <v>71.459999999999994</v>
      </c>
      <c r="Q5" s="68">
        <v>0.06</v>
      </c>
      <c r="R5" s="64">
        <f>S5+U5</f>
        <v>988.25</v>
      </c>
      <c r="S5" s="64">
        <f>'Обучение специалистов'!C11</f>
        <v>904.6</v>
      </c>
      <c r="T5" s="68">
        <v>0.94</v>
      </c>
      <c r="U5" s="64">
        <v>83.65</v>
      </c>
      <c r="V5" s="68">
        <v>0.06</v>
      </c>
      <c r="W5" s="77"/>
      <c r="X5" s="77"/>
      <c r="Y5" s="77"/>
      <c r="Z5" s="77"/>
      <c r="AA5" s="77"/>
    </row>
    <row r="6" spans="1:52" ht="20.25" customHeight="1" x14ac:dyDescent="0.25">
      <c r="A6" s="57"/>
      <c r="B6" s="58"/>
      <c r="C6" s="57"/>
      <c r="D6" s="59"/>
      <c r="E6" s="60"/>
      <c r="F6" s="57"/>
      <c r="G6" s="61"/>
      <c r="H6" s="57"/>
      <c r="I6" s="61"/>
      <c r="J6" s="62"/>
      <c r="K6" s="57"/>
      <c r="L6" s="62"/>
      <c r="M6" s="57"/>
      <c r="N6" s="61"/>
      <c r="O6" s="62"/>
      <c r="P6" s="57"/>
      <c r="Q6" s="62"/>
      <c r="R6" s="57"/>
      <c r="S6" s="57"/>
      <c r="T6" s="57"/>
      <c r="U6" s="57"/>
      <c r="V6" s="57"/>
      <c r="W6" s="64"/>
      <c r="X6" s="64"/>
      <c r="Y6" s="68"/>
      <c r="Z6" s="64"/>
      <c r="AA6" s="68"/>
    </row>
    <row r="7" spans="1:52" ht="38.25" customHeight="1" x14ac:dyDescent="0.3">
      <c r="A7" s="142" t="s">
        <v>39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</sheetData>
  <mergeCells count="9">
    <mergeCell ref="A1:AA1"/>
    <mergeCell ref="A2:A3"/>
    <mergeCell ref="B2:B3"/>
    <mergeCell ref="A7:AA7"/>
    <mergeCell ref="R2:V2"/>
    <mergeCell ref="W2:AA2"/>
    <mergeCell ref="C2:G2"/>
    <mergeCell ref="H2:L2"/>
    <mergeCell ref="M2:Q2"/>
  </mergeCells>
  <pageMargins left="0.31496062992125984" right="0.31496062992125984" top="0.55118110236220474" bottom="0.55118110236220474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Медицинское оборудование</vt:lpstr>
      <vt:lpstr>Реаб оборудование+оргтехника </vt:lpstr>
      <vt:lpstr>Обучение специалистов</vt:lpstr>
      <vt:lpstr>Информатизация</vt:lpstr>
      <vt:lpstr>Таблица деньги все</vt:lpstr>
      <vt:lpstr>Информатизация!Область_печати</vt:lpstr>
      <vt:lpstr>'Медицинское оборудование'!Область_печати</vt:lpstr>
      <vt:lpstr>'Обучение специалистов'!Область_печати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2020-05-20T08:42:05Z</dcterms:modified>
</cp:coreProperties>
</file>